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MST\akce\"/>
    </mc:Choice>
  </mc:AlternateContent>
  <xr:revisionPtr revIDLastSave="0" documentId="13_ncr:1_{F015721A-33C2-48FF-8FA7-EDC921C115F0}" xr6:coauthVersionLast="47" xr6:coauthVersionMax="47" xr10:uidLastSave="{00000000-0000-0000-0000-000000000000}"/>
  <bookViews>
    <workbookView xWindow="-108" yWindow="-108" windowWidth="23256" windowHeight="12456" xr2:uid="{F93C051F-353E-41D7-9124-DB781E43DFAB}"/>
  </bookViews>
  <sheets>
    <sheet name="U11_ch" sheetId="1" r:id="rId1"/>
    <sheet name="U11_d" sheetId="4" r:id="rId2"/>
    <sheet name="U13_ch" sheetId="3" r:id="rId3"/>
    <sheet name="U13_d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0" i="1"/>
  <c r="N20" i="1" s="1"/>
  <c r="M19" i="1"/>
  <c r="N19" i="1" s="1"/>
  <c r="M18" i="1"/>
  <c r="M17" i="1"/>
  <c r="M16" i="1"/>
  <c r="M15" i="1"/>
  <c r="M14" i="1"/>
  <c r="M13" i="1"/>
  <c r="M12" i="1"/>
  <c r="M11" i="1"/>
  <c r="N11" i="1" s="1"/>
  <c r="M10" i="1"/>
  <c r="M9" i="1"/>
  <c r="M8" i="1"/>
  <c r="M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7" i="1"/>
  <c r="N7" i="1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I7" i="1"/>
  <c r="G7" i="1"/>
  <c r="M22" i="1"/>
  <c r="I22" i="1"/>
  <c r="G22" i="1"/>
  <c r="N22" i="1"/>
  <c r="M9" i="5"/>
  <c r="K9" i="5"/>
  <c r="I9" i="5"/>
  <c r="G9" i="5"/>
  <c r="M8" i="5"/>
  <c r="K8" i="5"/>
  <c r="I8" i="5"/>
  <c r="G8" i="5"/>
  <c r="M7" i="5"/>
  <c r="K7" i="5"/>
  <c r="I7" i="5"/>
  <c r="G7" i="5"/>
  <c r="M11" i="4"/>
  <c r="N11" i="4" s="1"/>
  <c r="K11" i="4"/>
  <c r="I11" i="4"/>
  <c r="G11" i="4"/>
  <c r="M10" i="4"/>
  <c r="N10" i="4" s="1"/>
  <c r="K10" i="4"/>
  <c r="I10" i="4"/>
  <c r="G10" i="4"/>
  <c r="M9" i="4"/>
  <c r="N9" i="4" s="1"/>
  <c r="K9" i="4"/>
  <c r="I9" i="4"/>
  <c r="G9" i="4"/>
  <c r="M8" i="4"/>
  <c r="N8" i="4" s="1"/>
  <c r="K8" i="4"/>
  <c r="I8" i="4"/>
  <c r="G8" i="4"/>
  <c r="M7" i="4"/>
  <c r="N7" i="4" s="1"/>
  <c r="K7" i="4"/>
  <c r="I7" i="4"/>
  <c r="G7" i="4"/>
  <c r="O7" i="4" l="1"/>
  <c r="Q7" i="4" s="1"/>
  <c r="N21" i="1"/>
  <c r="N18" i="1"/>
  <c r="N17" i="1"/>
  <c r="N16" i="1"/>
  <c r="N15" i="1"/>
  <c r="N14" i="1"/>
  <c r="N13" i="1"/>
  <c r="N12" i="1"/>
  <c r="N10" i="1"/>
  <c r="N9" i="1"/>
  <c r="N8" i="1"/>
  <c r="O11" i="4"/>
  <c r="Q11" i="4" s="1"/>
  <c r="O10" i="4"/>
  <c r="Q10" i="4" s="1"/>
  <c r="O9" i="4"/>
  <c r="Q9" i="4" s="1"/>
  <c r="O8" i="4"/>
  <c r="Q8" i="4" s="1"/>
  <c r="N7" i="5"/>
  <c r="N8" i="5"/>
  <c r="O8" i="5" s="1"/>
  <c r="Q8" i="5" s="1"/>
  <c r="N9" i="5"/>
  <c r="O9" i="5" s="1"/>
  <c r="Q9" i="5" s="1"/>
  <c r="M20" i="3"/>
  <c r="K20" i="3"/>
  <c r="I20" i="3"/>
  <c r="G20" i="3"/>
  <c r="M19" i="3"/>
  <c r="K19" i="3"/>
  <c r="I19" i="3"/>
  <c r="G19" i="3"/>
  <c r="M18" i="3"/>
  <c r="K18" i="3"/>
  <c r="I18" i="3"/>
  <c r="G18" i="3"/>
  <c r="M17" i="3"/>
  <c r="K17" i="3"/>
  <c r="I17" i="3"/>
  <c r="G17" i="3"/>
  <c r="M16" i="3"/>
  <c r="K16" i="3"/>
  <c r="I16" i="3"/>
  <c r="G16" i="3"/>
  <c r="M15" i="3"/>
  <c r="K15" i="3"/>
  <c r="I15" i="3"/>
  <c r="G15" i="3"/>
  <c r="M14" i="3"/>
  <c r="K14" i="3"/>
  <c r="I14" i="3"/>
  <c r="G14" i="3"/>
  <c r="M13" i="3"/>
  <c r="K13" i="3"/>
  <c r="I13" i="3"/>
  <c r="G13" i="3"/>
  <c r="M12" i="3"/>
  <c r="K12" i="3"/>
  <c r="I12" i="3"/>
  <c r="G12" i="3"/>
  <c r="M11" i="3"/>
  <c r="K11" i="3"/>
  <c r="I11" i="3"/>
  <c r="G11" i="3"/>
  <c r="M10" i="3"/>
  <c r="K10" i="3"/>
  <c r="I10" i="3"/>
  <c r="G10" i="3"/>
  <c r="M9" i="3"/>
  <c r="K9" i="3"/>
  <c r="I9" i="3"/>
  <c r="G9" i="3"/>
  <c r="M8" i="3"/>
  <c r="K8" i="3"/>
  <c r="I8" i="3"/>
  <c r="G8" i="3"/>
  <c r="M7" i="3"/>
  <c r="K7" i="3"/>
  <c r="I7" i="3"/>
  <c r="G7" i="3"/>
  <c r="N10" i="3" l="1"/>
  <c r="N20" i="3"/>
  <c r="N19" i="3"/>
  <c r="N18" i="3"/>
  <c r="N17" i="3"/>
  <c r="N16" i="3"/>
  <c r="N15" i="3"/>
  <c r="N14" i="3"/>
  <c r="N13" i="3"/>
  <c r="N7" i="3"/>
  <c r="N12" i="3"/>
  <c r="N11" i="3"/>
  <c r="N8" i="3"/>
  <c r="N9" i="3"/>
  <c r="O10" i="1"/>
  <c r="Q10" i="1" s="1"/>
  <c r="O21" i="1"/>
  <c r="Q21" i="1" s="1"/>
  <c r="O9" i="1"/>
  <c r="Q9" i="1" s="1"/>
  <c r="O22" i="1"/>
  <c r="Q22" i="1" s="1"/>
  <c r="O19" i="1"/>
  <c r="Q19" i="1" s="1"/>
  <c r="O16" i="1"/>
  <c r="Q16" i="1" s="1"/>
  <c r="O11" i="1"/>
  <c r="Q11" i="1" s="1"/>
  <c r="O8" i="1"/>
  <c r="Q8" i="1" s="1"/>
  <c r="O14" i="1"/>
  <c r="Q14" i="1" s="1"/>
  <c r="O7" i="1"/>
  <c r="Q7" i="1" s="1"/>
  <c r="O18" i="1"/>
  <c r="Q18" i="1" s="1"/>
  <c r="O13" i="1"/>
  <c r="Q13" i="1" s="1"/>
  <c r="O15" i="1"/>
  <c r="Q15" i="1" s="1"/>
  <c r="O12" i="1"/>
  <c r="Q12" i="1" s="1"/>
  <c r="O17" i="1"/>
  <c r="Q17" i="1" s="1"/>
  <c r="O20" i="1"/>
  <c r="Q20" i="1" s="1"/>
  <c r="R11" i="4"/>
  <c r="R10" i="4"/>
  <c r="R9" i="4"/>
  <c r="O7" i="5"/>
  <c r="Q7" i="5" s="1"/>
  <c r="R8" i="5" s="1"/>
  <c r="O10" i="3" l="1"/>
  <c r="Q10" i="3" s="1"/>
  <c r="O18" i="3"/>
  <c r="Q18" i="3" s="1"/>
  <c r="O20" i="3"/>
  <c r="Q20" i="3" s="1"/>
  <c r="O19" i="3"/>
  <c r="Q19" i="3" s="1"/>
  <c r="O17" i="3"/>
  <c r="Q17" i="3" s="1"/>
  <c r="O15" i="3"/>
  <c r="Q15" i="3" s="1"/>
  <c r="O16" i="3"/>
  <c r="Q16" i="3" s="1"/>
  <c r="O12" i="3"/>
  <c r="Q12" i="3" s="1"/>
  <c r="O14" i="3"/>
  <c r="Q14" i="3" s="1"/>
  <c r="O13" i="3"/>
  <c r="Q13" i="3" s="1"/>
  <c r="O8" i="3"/>
  <c r="Q8" i="3" s="1"/>
  <c r="O7" i="3"/>
  <c r="Q7" i="3" s="1"/>
  <c r="O9" i="3"/>
  <c r="Q9" i="3" s="1"/>
  <c r="O11" i="3"/>
  <c r="Q11" i="3" s="1"/>
  <c r="R16" i="1"/>
  <c r="R13" i="1"/>
  <c r="R22" i="1"/>
  <c r="R8" i="1"/>
  <c r="R14" i="1"/>
  <c r="R12" i="1"/>
  <c r="R9" i="1"/>
  <c r="R15" i="1"/>
  <c r="R7" i="1"/>
  <c r="R20" i="1"/>
  <c r="R21" i="1"/>
  <c r="R19" i="1"/>
  <c r="R11" i="1"/>
  <c r="R18" i="1"/>
  <c r="R10" i="1"/>
  <c r="R17" i="1"/>
  <c r="R9" i="5"/>
  <c r="R7" i="5"/>
  <c r="R10" i="3" l="1"/>
  <c r="R19" i="3"/>
  <c r="R20" i="3"/>
  <c r="R17" i="3"/>
  <c r="R18" i="3"/>
  <c r="R14" i="3"/>
  <c r="R15" i="3"/>
  <c r="R16" i="3"/>
  <c r="R13" i="3"/>
  <c r="R9" i="3"/>
  <c r="R7" i="3"/>
  <c r="R11" i="3"/>
  <c r="R12" i="3"/>
  <c r="R8" i="3"/>
</calcChain>
</file>

<file path=xl/sharedStrings.xml><?xml version="1.0" encoding="utf-8"?>
<sst xmlns="http://schemas.openxmlformats.org/spreadsheetml/2006/main" count="220" uniqueCount="94">
  <si>
    <t>Mini Open Liberec</t>
  </si>
  <si>
    <t>U11</t>
  </si>
  <si>
    <t>klub</t>
  </si>
  <si>
    <t>sportovní disciplíny</t>
  </si>
  <si>
    <t>výkon</t>
  </si>
  <si>
    <t>místo</t>
  </si>
  <si>
    <t>stolní tenis</t>
  </si>
  <si>
    <t>celkem</t>
  </si>
  <si>
    <t>součet</t>
  </si>
  <si>
    <t>celkem všestr.</t>
  </si>
  <si>
    <t>pětimíček (čas)</t>
  </si>
  <si>
    <t>člunkový běh(čas)</t>
  </si>
  <si>
    <t>švihadlo (počet)</t>
  </si>
  <si>
    <t>naroz.</t>
  </si>
  <si>
    <t>U13</t>
  </si>
  <si>
    <t>Jan</t>
  </si>
  <si>
    <t>SKST Liberec</t>
  </si>
  <si>
    <t>KMST Liberec</t>
  </si>
  <si>
    <t>Matyáš</t>
  </si>
  <si>
    <t>Petr</t>
  </si>
  <si>
    <t>Patrik</t>
  </si>
  <si>
    <t>Vojtěch</t>
  </si>
  <si>
    <t>Antonín</t>
  </si>
  <si>
    <t>Adam</t>
  </si>
  <si>
    <t>Matěj</t>
  </si>
  <si>
    <t>Tereza</t>
  </si>
  <si>
    <t>Baumruková</t>
  </si>
  <si>
    <t>Anežka</t>
  </si>
  <si>
    <t>Ondřej</t>
  </si>
  <si>
    <t>Polívka</t>
  </si>
  <si>
    <t>Tomáš</t>
  </si>
  <si>
    <t>Beránek</t>
  </si>
  <si>
    <t>Jungmann</t>
  </si>
  <si>
    <t>Kandráč</t>
  </si>
  <si>
    <t>Voplakal</t>
  </si>
  <si>
    <t>skok z místa (m)</t>
  </si>
  <si>
    <t>konec</t>
  </si>
  <si>
    <t>Hájek</t>
  </si>
  <si>
    <t>Juriga</t>
  </si>
  <si>
    <t>Pohl</t>
  </si>
  <si>
    <t>Doubrava</t>
  </si>
  <si>
    <t>Šulc</t>
  </si>
  <si>
    <t>Dočekal</t>
  </si>
  <si>
    <t>František</t>
  </si>
  <si>
    <t>Pálfi</t>
  </si>
  <si>
    <t>David</t>
  </si>
  <si>
    <t>Balcar</t>
  </si>
  <si>
    <t>Harus</t>
  </si>
  <si>
    <t xml:space="preserve">Šedina </t>
  </si>
  <si>
    <t xml:space="preserve">HB Ostrov </t>
  </si>
  <si>
    <t>Jantsch</t>
  </si>
  <si>
    <t>KMST liberec</t>
  </si>
  <si>
    <t xml:space="preserve">Diblík </t>
  </si>
  <si>
    <t>Lukáš</t>
  </si>
  <si>
    <t>Pavlík</t>
  </si>
  <si>
    <t>Helebrant</t>
  </si>
  <si>
    <t>Aleš</t>
  </si>
  <si>
    <t>Hlubuček</t>
  </si>
  <si>
    <t>Vancl</t>
  </si>
  <si>
    <t>Jakubů</t>
  </si>
  <si>
    <t>Jonáš</t>
  </si>
  <si>
    <t>Pinc</t>
  </si>
  <si>
    <t>AST Kamenický Šenov</t>
  </si>
  <si>
    <t>Štafl</t>
  </si>
  <si>
    <t>Souček</t>
  </si>
  <si>
    <t>Ploch</t>
  </si>
  <si>
    <t>Svoboda</t>
  </si>
  <si>
    <t>Leksa</t>
  </si>
  <si>
    <t>Michal</t>
  </si>
  <si>
    <t>Střevíček</t>
  </si>
  <si>
    <t>Václav</t>
  </si>
  <si>
    <t>Palarčík</t>
  </si>
  <si>
    <t>PINK Liberec</t>
  </si>
  <si>
    <t>Tichá</t>
  </si>
  <si>
    <t>Amálie</t>
  </si>
  <si>
    <t xml:space="preserve">Dvořáková </t>
  </si>
  <si>
    <t>Veronika</t>
  </si>
  <si>
    <t>Trávníčková</t>
  </si>
  <si>
    <t>Hrádek nad Nisou</t>
  </si>
  <si>
    <t>Fadrhoncová</t>
  </si>
  <si>
    <t>TJ Spartak Chrastava</t>
  </si>
  <si>
    <t>Majorová</t>
  </si>
  <si>
    <t>Simona</t>
  </si>
  <si>
    <t xml:space="preserve">Korpová </t>
  </si>
  <si>
    <t>AST Kam. Šenov</t>
  </si>
  <si>
    <t>Kyselová</t>
  </si>
  <si>
    <t>Angelika</t>
  </si>
  <si>
    <t>Ema</t>
  </si>
  <si>
    <t>Sokol Nová Ves n. Pop.</t>
  </si>
  <si>
    <t>Sokol Semily</t>
  </si>
  <si>
    <t>Mnichovo Hradiště</t>
  </si>
  <si>
    <t>Sokol Turnov</t>
  </si>
  <si>
    <t>Sportovní hala SKST Liberec, 9. 6. 2024</t>
  </si>
  <si>
    <t>Sportovní hala SKST Liberec, 9. 06.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</si>
</sst>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5279-0AFF-46A4-B714-C61E7872C726}">
  <sheetPr>
    <pageSetUpPr fitToPage="1"/>
  </sheetPr>
  <dimension ref="A1:S22"/>
  <sheetViews>
    <sheetView tabSelected="1" topLeftCell="B2" workbookViewId="0">
      <selection activeCell="U19" sqref="U19"/>
    </sheetView>
  </sheetViews>
  <sheetFormatPr defaultRowHeight="14.4" x14ac:dyDescent="0.3"/>
  <cols>
    <col min="1" max="1" width="3.109375" customWidth="1"/>
    <col min="2" max="2" width="11.109375" customWidth="1"/>
    <col min="3" max="3" width="8" customWidth="1"/>
    <col min="4" max="4" width="19.109375" customWidth="1"/>
    <col min="5" max="5" width="6.109375" style="4" customWidth="1"/>
    <col min="7" max="7" width="7.88671875" customWidth="1"/>
    <col min="9" max="9" width="7.88671875" customWidth="1"/>
    <col min="11" max="11" width="7.88671875" customWidth="1"/>
    <col min="13" max="13" width="7.88671875" customWidth="1"/>
    <col min="15" max="17" width="7.88671875" customWidth="1"/>
    <col min="18" max="18" width="6.5546875" customWidth="1"/>
    <col min="19" max="19" width="5.88671875" customWidth="1"/>
  </cols>
  <sheetData>
    <row r="1" spans="1:19" ht="18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ht="15.6" x14ac:dyDescent="0.3">
      <c r="A2" s="18" t="s">
        <v>93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9" x14ac:dyDescent="0.3">
      <c r="A4" s="21"/>
      <c r="B4" s="21" t="s">
        <v>1</v>
      </c>
      <c r="C4" s="21"/>
      <c r="D4" s="21" t="s">
        <v>2</v>
      </c>
      <c r="E4" s="21" t="s">
        <v>13</v>
      </c>
      <c r="F4" s="21" t="s">
        <v>3</v>
      </c>
      <c r="G4" s="21"/>
      <c r="H4" s="21"/>
      <c r="I4" s="21"/>
      <c r="J4" s="21"/>
      <c r="K4" s="21"/>
      <c r="L4" s="21"/>
      <c r="M4" s="21"/>
      <c r="N4" s="21"/>
      <c r="O4" s="21"/>
      <c r="P4" s="19" t="s">
        <v>6</v>
      </c>
      <c r="Q4" s="21" t="s">
        <v>7</v>
      </c>
      <c r="R4" s="21"/>
      <c r="S4" s="21"/>
    </row>
    <row r="5" spans="1:19" x14ac:dyDescent="0.3">
      <c r="A5" s="21"/>
      <c r="B5" s="21"/>
      <c r="C5" s="21"/>
      <c r="D5" s="21"/>
      <c r="E5" s="21"/>
      <c r="F5" s="21" t="s">
        <v>10</v>
      </c>
      <c r="G5" s="21"/>
      <c r="H5" s="21" t="s">
        <v>11</v>
      </c>
      <c r="I5" s="21"/>
      <c r="J5" s="21" t="s">
        <v>35</v>
      </c>
      <c r="K5" s="21"/>
      <c r="L5" s="21" t="s">
        <v>12</v>
      </c>
      <c r="M5" s="21"/>
      <c r="N5" s="21" t="s">
        <v>9</v>
      </c>
      <c r="O5" s="21"/>
      <c r="P5" s="20"/>
      <c r="Q5" s="21"/>
      <c r="R5" s="21"/>
      <c r="S5" s="21"/>
    </row>
    <row r="6" spans="1:19" x14ac:dyDescent="0.3">
      <c r="A6" s="21"/>
      <c r="B6" s="21"/>
      <c r="C6" s="21"/>
      <c r="D6" s="21"/>
      <c r="E6" s="21"/>
      <c r="F6" s="1" t="s">
        <v>4</v>
      </c>
      <c r="G6" s="1" t="s">
        <v>5</v>
      </c>
      <c r="H6" s="1" t="s">
        <v>4</v>
      </c>
      <c r="I6" s="1" t="s">
        <v>5</v>
      </c>
      <c r="J6" s="1" t="s">
        <v>4</v>
      </c>
      <c r="K6" s="1" t="s">
        <v>5</v>
      </c>
      <c r="L6" s="1" t="s">
        <v>4</v>
      </c>
      <c r="M6" s="1" t="s">
        <v>5</v>
      </c>
      <c r="N6" s="1" t="s">
        <v>8</v>
      </c>
      <c r="O6" s="1" t="s">
        <v>5</v>
      </c>
      <c r="P6" s="1" t="s">
        <v>5</v>
      </c>
      <c r="Q6" s="15" t="s">
        <v>8</v>
      </c>
      <c r="R6" s="15" t="s">
        <v>5</v>
      </c>
      <c r="S6" s="16" t="s">
        <v>36</v>
      </c>
    </row>
    <row r="7" spans="1:19" ht="16.5" customHeight="1" x14ac:dyDescent="0.3">
      <c r="A7" s="2">
        <v>1</v>
      </c>
      <c r="B7" s="7" t="s">
        <v>50</v>
      </c>
      <c r="C7" s="7" t="s">
        <v>22</v>
      </c>
      <c r="D7" s="7" t="s">
        <v>17</v>
      </c>
      <c r="E7" s="1">
        <v>2013</v>
      </c>
      <c r="F7" s="3">
        <v>12.6</v>
      </c>
      <c r="G7" s="1">
        <f t="shared" ref="G7:G22" si="0">IF(F7="","",_xlfn.RANK.AVG(F7,$F$7:$F$22,1))</f>
        <v>1</v>
      </c>
      <c r="H7" s="1">
        <v>12.3</v>
      </c>
      <c r="I7" s="1">
        <f t="shared" ref="I7:I22" si="1">IF(H7="","",_xlfn.RANK.AVG(H7,$H$7:$H$22,1))</f>
        <v>6</v>
      </c>
      <c r="J7" s="1">
        <v>1.71</v>
      </c>
      <c r="K7" s="1">
        <f>IF(J7="","",_xlfn.RANK.AVG(J7,$J$7:$J$22,0))</f>
        <v>2</v>
      </c>
      <c r="L7" s="1">
        <v>106</v>
      </c>
      <c r="M7" s="1">
        <f t="shared" ref="M7:M22" si="2">IF(L7="","",_xlfn.RANK.AVG(L7,$L$7:$L$22,0))</f>
        <v>6</v>
      </c>
      <c r="N7" s="1">
        <f t="shared" ref="N7:N21" si="3">IF(OR(F7="",H7="",J7="",L7=""),"",SUM(G7,I7,K7,M7))</f>
        <v>15</v>
      </c>
      <c r="O7" s="1">
        <f t="shared" ref="O7:O22" si="4">IF(N7="","",_xlfn.RANK.AVG(N7,$N$7:$N$22,1))</f>
        <v>3</v>
      </c>
      <c r="P7" s="14">
        <v>4</v>
      </c>
      <c r="Q7" s="1">
        <f t="shared" ref="Q7:Q21" si="5">IF(OR(O7="",P7="")="","",SUM(O7,P7))</f>
        <v>7</v>
      </c>
      <c r="R7" s="1">
        <f t="shared" ref="R7:R22" si="6">IF(OR(Q7="",Q7=0),"",_xlfn.RANK.EQ(Q7,$Q$7:$Q$22,1))</f>
        <v>3</v>
      </c>
      <c r="S7" s="12">
        <v>4</v>
      </c>
    </row>
    <row r="8" spans="1:19" ht="16.5" customHeight="1" x14ac:dyDescent="0.3">
      <c r="A8" s="2">
        <v>2</v>
      </c>
      <c r="B8" s="7" t="s">
        <v>52</v>
      </c>
      <c r="C8" s="7" t="s">
        <v>53</v>
      </c>
      <c r="D8" s="7" t="s">
        <v>51</v>
      </c>
      <c r="E8" s="5">
        <v>2013</v>
      </c>
      <c r="F8" s="3">
        <v>14.8</v>
      </c>
      <c r="G8" s="1">
        <f t="shared" si="0"/>
        <v>6</v>
      </c>
      <c r="H8" s="1">
        <v>12.2</v>
      </c>
      <c r="I8" s="1">
        <f t="shared" si="1"/>
        <v>5</v>
      </c>
      <c r="J8" s="1">
        <v>1.85</v>
      </c>
      <c r="K8" s="1">
        <f t="shared" ref="K8:K22" si="7">IF(J8="","",_xlfn.RANK.AVG(J8,$J$7:$J$22,0))</f>
        <v>1</v>
      </c>
      <c r="L8" s="1">
        <v>145</v>
      </c>
      <c r="M8" s="1">
        <f t="shared" si="2"/>
        <v>1</v>
      </c>
      <c r="N8" s="1">
        <f t="shared" si="3"/>
        <v>13</v>
      </c>
      <c r="O8" s="1">
        <f t="shared" si="4"/>
        <v>2</v>
      </c>
      <c r="P8" s="14">
        <v>3</v>
      </c>
      <c r="Q8" s="1">
        <f t="shared" si="5"/>
        <v>5</v>
      </c>
      <c r="R8" s="1">
        <f t="shared" si="6"/>
        <v>1</v>
      </c>
      <c r="S8" s="12">
        <v>2</v>
      </c>
    </row>
    <row r="9" spans="1:19" ht="16.5" customHeight="1" x14ac:dyDescent="0.3">
      <c r="A9" s="2">
        <v>3</v>
      </c>
      <c r="B9" s="7" t="s">
        <v>54</v>
      </c>
      <c r="C9" s="7" t="s">
        <v>30</v>
      </c>
      <c r="D9" s="7" t="s">
        <v>17</v>
      </c>
      <c r="E9" s="5">
        <v>2013</v>
      </c>
      <c r="F9" s="3">
        <v>16.5</v>
      </c>
      <c r="G9" s="1">
        <f t="shared" si="0"/>
        <v>11.5</v>
      </c>
      <c r="H9" s="1">
        <v>12.4</v>
      </c>
      <c r="I9" s="1">
        <f t="shared" si="1"/>
        <v>8</v>
      </c>
      <c r="J9" s="1">
        <v>1.6</v>
      </c>
      <c r="K9" s="1">
        <f t="shared" si="7"/>
        <v>7</v>
      </c>
      <c r="L9" s="1">
        <v>46</v>
      </c>
      <c r="M9" s="1">
        <f t="shared" si="2"/>
        <v>13</v>
      </c>
      <c r="N9" s="1">
        <f t="shared" si="3"/>
        <v>39.5</v>
      </c>
      <c r="O9" s="1">
        <f t="shared" si="4"/>
        <v>10</v>
      </c>
      <c r="P9" s="14">
        <v>15.5</v>
      </c>
      <c r="Q9" s="1">
        <f t="shared" si="5"/>
        <v>25.5</v>
      </c>
      <c r="R9" s="1">
        <f t="shared" si="6"/>
        <v>13</v>
      </c>
      <c r="S9" s="12">
        <v>13</v>
      </c>
    </row>
    <row r="10" spans="1:19" ht="16.5" customHeight="1" x14ac:dyDescent="0.3">
      <c r="A10" s="2">
        <v>4</v>
      </c>
      <c r="B10" s="7" t="s">
        <v>55</v>
      </c>
      <c r="C10" s="7" t="s">
        <v>56</v>
      </c>
      <c r="D10" s="7" t="s">
        <v>17</v>
      </c>
      <c r="E10" s="5">
        <v>2015</v>
      </c>
      <c r="F10" s="3">
        <v>14.9</v>
      </c>
      <c r="G10" s="1">
        <f t="shared" si="0"/>
        <v>7</v>
      </c>
      <c r="H10" s="1">
        <v>12.9</v>
      </c>
      <c r="I10" s="1">
        <f t="shared" si="1"/>
        <v>11</v>
      </c>
      <c r="J10" s="1">
        <v>1.45</v>
      </c>
      <c r="K10" s="1">
        <f t="shared" si="7"/>
        <v>12</v>
      </c>
      <c r="L10" s="1">
        <v>65</v>
      </c>
      <c r="M10" s="1">
        <f t="shared" si="2"/>
        <v>11</v>
      </c>
      <c r="N10" s="1">
        <f t="shared" si="3"/>
        <v>41</v>
      </c>
      <c r="O10" s="1">
        <f t="shared" si="4"/>
        <v>11</v>
      </c>
      <c r="P10" s="14">
        <v>8.5</v>
      </c>
      <c r="Q10" s="1">
        <f t="shared" si="5"/>
        <v>19.5</v>
      </c>
      <c r="R10" s="1">
        <f t="shared" si="6"/>
        <v>9</v>
      </c>
      <c r="S10" s="12">
        <v>9</v>
      </c>
    </row>
    <row r="11" spans="1:19" ht="16.5" customHeight="1" x14ac:dyDescent="0.3">
      <c r="A11" s="2">
        <v>5</v>
      </c>
      <c r="B11" s="7" t="s">
        <v>57</v>
      </c>
      <c r="C11" s="7" t="s">
        <v>43</v>
      </c>
      <c r="D11" s="7" t="s">
        <v>88</v>
      </c>
      <c r="E11" s="5">
        <v>2013</v>
      </c>
      <c r="F11" s="3">
        <v>13.2</v>
      </c>
      <c r="G11" s="1">
        <f t="shared" si="0"/>
        <v>2</v>
      </c>
      <c r="H11" s="1">
        <v>13.2</v>
      </c>
      <c r="I11" s="1">
        <f t="shared" si="1"/>
        <v>14</v>
      </c>
      <c r="J11" s="1">
        <v>1.52</v>
      </c>
      <c r="K11" s="1">
        <f t="shared" si="7"/>
        <v>9</v>
      </c>
      <c r="L11" s="1">
        <v>137</v>
      </c>
      <c r="M11" s="1">
        <f t="shared" si="2"/>
        <v>4</v>
      </c>
      <c r="N11" s="1">
        <f t="shared" si="3"/>
        <v>29</v>
      </c>
      <c r="O11" s="1">
        <f t="shared" si="4"/>
        <v>7</v>
      </c>
      <c r="P11" s="14">
        <v>5</v>
      </c>
      <c r="Q11" s="1">
        <f t="shared" si="5"/>
        <v>12</v>
      </c>
      <c r="R11" s="1">
        <f t="shared" si="6"/>
        <v>6</v>
      </c>
      <c r="S11" s="12">
        <v>6</v>
      </c>
    </row>
    <row r="12" spans="1:19" ht="16.5" customHeight="1" x14ac:dyDescent="0.3">
      <c r="A12" s="2">
        <v>6</v>
      </c>
      <c r="B12" s="7" t="s">
        <v>58</v>
      </c>
      <c r="C12" s="7" t="s">
        <v>18</v>
      </c>
      <c r="D12" s="7" t="s">
        <v>89</v>
      </c>
      <c r="E12" s="5">
        <v>2015</v>
      </c>
      <c r="F12" s="3">
        <v>15.4</v>
      </c>
      <c r="G12" s="1">
        <f t="shared" si="0"/>
        <v>8</v>
      </c>
      <c r="H12" s="1">
        <v>12.4</v>
      </c>
      <c r="I12" s="1">
        <f t="shared" si="1"/>
        <v>8</v>
      </c>
      <c r="J12" s="1">
        <v>1.63</v>
      </c>
      <c r="K12" s="1">
        <f t="shared" si="7"/>
        <v>6</v>
      </c>
      <c r="L12" s="1">
        <v>35</v>
      </c>
      <c r="M12" s="1">
        <f t="shared" si="2"/>
        <v>14</v>
      </c>
      <c r="N12" s="1">
        <f t="shared" si="3"/>
        <v>36</v>
      </c>
      <c r="O12" s="1">
        <f t="shared" si="4"/>
        <v>8</v>
      </c>
      <c r="P12" s="14">
        <v>13</v>
      </c>
      <c r="Q12" s="1">
        <f t="shared" si="5"/>
        <v>21</v>
      </c>
      <c r="R12" s="1">
        <f t="shared" si="6"/>
        <v>11</v>
      </c>
      <c r="S12" s="12">
        <v>11</v>
      </c>
    </row>
    <row r="13" spans="1:19" ht="16.5" customHeight="1" x14ac:dyDescent="0.3">
      <c r="A13" s="2">
        <v>7</v>
      </c>
      <c r="B13" s="7" t="s">
        <v>59</v>
      </c>
      <c r="C13" s="7" t="s">
        <v>60</v>
      </c>
      <c r="D13" s="7" t="s">
        <v>89</v>
      </c>
      <c r="E13" s="5">
        <v>2013</v>
      </c>
      <c r="F13" s="3">
        <v>15.8</v>
      </c>
      <c r="G13" s="1">
        <f t="shared" si="0"/>
        <v>9</v>
      </c>
      <c r="H13" s="1">
        <v>13.1</v>
      </c>
      <c r="I13" s="1">
        <f t="shared" si="1"/>
        <v>12.5</v>
      </c>
      <c r="J13" s="1">
        <v>1.42</v>
      </c>
      <c r="K13" s="1">
        <f t="shared" si="7"/>
        <v>14</v>
      </c>
      <c r="L13" s="1">
        <v>49</v>
      </c>
      <c r="M13" s="1">
        <f t="shared" si="2"/>
        <v>12</v>
      </c>
      <c r="N13" s="1">
        <f t="shared" si="3"/>
        <v>47.5</v>
      </c>
      <c r="O13" s="1">
        <f t="shared" si="4"/>
        <v>14</v>
      </c>
      <c r="P13" s="14">
        <v>6</v>
      </c>
      <c r="Q13" s="1">
        <f t="shared" si="5"/>
        <v>20</v>
      </c>
      <c r="R13" s="1">
        <f t="shared" si="6"/>
        <v>10</v>
      </c>
      <c r="S13" s="12">
        <v>10</v>
      </c>
    </row>
    <row r="14" spans="1:19" ht="16.5" customHeight="1" x14ac:dyDescent="0.3">
      <c r="A14" s="2">
        <v>8</v>
      </c>
      <c r="B14" s="7" t="s">
        <v>61</v>
      </c>
      <c r="C14" s="7" t="s">
        <v>60</v>
      </c>
      <c r="D14" s="7" t="s">
        <v>62</v>
      </c>
      <c r="E14" s="1">
        <v>2014</v>
      </c>
      <c r="F14" s="3">
        <v>14.5</v>
      </c>
      <c r="G14" s="1">
        <f t="shared" si="0"/>
        <v>5</v>
      </c>
      <c r="H14" s="1">
        <v>11.9</v>
      </c>
      <c r="I14" s="1">
        <f t="shared" si="1"/>
        <v>3.5</v>
      </c>
      <c r="J14" s="1">
        <v>1.64</v>
      </c>
      <c r="K14" s="1">
        <f t="shared" si="7"/>
        <v>5</v>
      </c>
      <c r="L14" s="1">
        <v>84</v>
      </c>
      <c r="M14" s="1">
        <f t="shared" si="2"/>
        <v>9</v>
      </c>
      <c r="N14" s="1">
        <f t="shared" si="3"/>
        <v>22.5</v>
      </c>
      <c r="O14" s="1">
        <f t="shared" si="4"/>
        <v>5</v>
      </c>
      <c r="P14" s="14">
        <v>2</v>
      </c>
      <c r="Q14" s="1">
        <f t="shared" si="5"/>
        <v>7</v>
      </c>
      <c r="R14" s="1">
        <f t="shared" si="6"/>
        <v>3</v>
      </c>
      <c r="S14" s="12">
        <v>3</v>
      </c>
    </row>
    <row r="15" spans="1:19" ht="16.5" customHeight="1" x14ac:dyDescent="0.3">
      <c r="A15" s="2">
        <v>9</v>
      </c>
      <c r="B15" s="7" t="s">
        <v>33</v>
      </c>
      <c r="C15" s="7" t="s">
        <v>23</v>
      </c>
      <c r="D15" s="7" t="s">
        <v>90</v>
      </c>
      <c r="E15" s="5">
        <v>2014</v>
      </c>
      <c r="F15" s="3">
        <v>13.6</v>
      </c>
      <c r="G15" s="1">
        <f t="shared" si="0"/>
        <v>4</v>
      </c>
      <c r="H15" s="1">
        <v>11.8</v>
      </c>
      <c r="I15" s="1">
        <f t="shared" si="1"/>
        <v>2</v>
      </c>
      <c r="J15" s="1">
        <v>1.51</v>
      </c>
      <c r="K15" s="1">
        <f t="shared" si="7"/>
        <v>10</v>
      </c>
      <c r="L15" s="1">
        <v>141</v>
      </c>
      <c r="M15" s="1">
        <f t="shared" si="2"/>
        <v>3</v>
      </c>
      <c r="N15" s="1">
        <f t="shared" si="3"/>
        <v>19</v>
      </c>
      <c r="O15" s="1">
        <f t="shared" si="4"/>
        <v>4</v>
      </c>
      <c r="P15" s="14">
        <v>1</v>
      </c>
      <c r="Q15" s="1">
        <f t="shared" si="5"/>
        <v>5</v>
      </c>
      <c r="R15" s="1">
        <f t="shared" si="6"/>
        <v>1</v>
      </c>
      <c r="S15" s="12">
        <v>1</v>
      </c>
    </row>
    <row r="16" spans="1:19" ht="16.5" customHeight="1" x14ac:dyDescent="0.3">
      <c r="A16" s="2">
        <v>10</v>
      </c>
      <c r="B16" s="7" t="s">
        <v>63</v>
      </c>
      <c r="C16" s="7" t="s">
        <v>24</v>
      </c>
      <c r="D16" s="7" t="s">
        <v>90</v>
      </c>
      <c r="E16" s="5">
        <v>2014</v>
      </c>
      <c r="F16" s="3">
        <v>13.5</v>
      </c>
      <c r="G16" s="1">
        <f t="shared" si="0"/>
        <v>3</v>
      </c>
      <c r="H16" s="1">
        <v>11.7</v>
      </c>
      <c r="I16" s="1">
        <f t="shared" si="1"/>
        <v>1</v>
      </c>
      <c r="J16" s="1">
        <v>1.68</v>
      </c>
      <c r="K16" s="1">
        <f t="shared" si="7"/>
        <v>4</v>
      </c>
      <c r="L16" s="1">
        <v>144</v>
      </c>
      <c r="M16" s="1">
        <f t="shared" si="2"/>
        <v>2</v>
      </c>
      <c r="N16" s="1">
        <f t="shared" si="3"/>
        <v>10</v>
      </c>
      <c r="O16" s="1">
        <f t="shared" si="4"/>
        <v>1</v>
      </c>
      <c r="P16" s="14">
        <v>10</v>
      </c>
      <c r="Q16" s="1">
        <f t="shared" si="5"/>
        <v>11</v>
      </c>
      <c r="R16" s="1">
        <f t="shared" si="6"/>
        <v>5</v>
      </c>
      <c r="S16" s="12">
        <v>5</v>
      </c>
    </row>
    <row r="17" spans="1:19" ht="16.5" customHeight="1" x14ac:dyDescent="0.3">
      <c r="A17" s="2">
        <v>11</v>
      </c>
      <c r="B17" s="7" t="s">
        <v>64</v>
      </c>
      <c r="C17" s="7" t="s">
        <v>28</v>
      </c>
      <c r="D17" s="7" t="s">
        <v>72</v>
      </c>
      <c r="E17" s="1">
        <v>2015</v>
      </c>
      <c r="F17" s="3">
        <v>16.8</v>
      </c>
      <c r="G17" s="1">
        <f t="shared" si="0"/>
        <v>13.5</v>
      </c>
      <c r="H17" s="1">
        <v>13.6</v>
      </c>
      <c r="I17" s="1">
        <f t="shared" si="1"/>
        <v>16</v>
      </c>
      <c r="J17" s="1">
        <v>1.32</v>
      </c>
      <c r="K17" s="1">
        <f t="shared" si="7"/>
        <v>16</v>
      </c>
      <c r="L17" s="1">
        <v>15</v>
      </c>
      <c r="M17" s="1">
        <f t="shared" si="2"/>
        <v>16</v>
      </c>
      <c r="N17" s="1">
        <f t="shared" si="3"/>
        <v>61.5</v>
      </c>
      <c r="O17" s="1">
        <f t="shared" si="4"/>
        <v>16</v>
      </c>
      <c r="P17" s="14">
        <v>15.5</v>
      </c>
      <c r="Q17" s="1">
        <f t="shared" si="5"/>
        <v>31.5</v>
      </c>
      <c r="R17" s="1">
        <f t="shared" si="6"/>
        <v>16</v>
      </c>
      <c r="S17" s="12">
        <v>16</v>
      </c>
    </row>
    <row r="18" spans="1:19" ht="16.5" customHeight="1" x14ac:dyDescent="0.3">
      <c r="A18" s="2">
        <v>12</v>
      </c>
      <c r="B18" s="7" t="s">
        <v>65</v>
      </c>
      <c r="C18" s="7" t="s">
        <v>15</v>
      </c>
      <c r="D18" s="7" t="s">
        <v>72</v>
      </c>
      <c r="E18" s="1">
        <v>2014</v>
      </c>
      <c r="F18" s="3">
        <v>16.8</v>
      </c>
      <c r="G18" s="1">
        <f t="shared" si="0"/>
        <v>13.5</v>
      </c>
      <c r="H18" s="1">
        <v>13.1</v>
      </c>
      <c r="I18" s="1">
        <f t="shared" si="1"/>
        <v>12.5</v>
      </c>
      <c r="J18" s="1">
        <v>1.44</v>
      </c>
      <c r="K18" s="1">
        <f t="shared" si="7"/>
        <v>13</v>
      </c>
      <c r="L18" s="1">
        <v>94</v>
      </c>
      <c r="M18" s="1">
        <f t="shared" si="2"/>
        <v>7</v>
      </c>
      <c r="N18" s="1">
        <f t="shared" si="3"/>
        <v>46</v>
      </c>
      <c r="O18" s="1">
        <f t="shared" si="4"/>
        <v>12</v>
      </c>
      <c r="P18" s="14">
        <v>14</v>
      </c>
      <c r="Q18" s="1">
        <f t="shared" si="5"/>
        <v>26</v>
      </c>
      <c r="R18" s="1">
        <f t="shared" si="6"/>
        <v>14</v>
      </c>
      <c r="S18" s="12">
        <v>15</v>
      </c>
    </row>
    <row r="19" spans="1:19" ht="16.5" customHeight="1" x14ac:dyDescent="0.3">
      <c r="A19" s="2">
        <v>13</v>
      </c>
      <c r="B19" s="7" t="s">
        <v>66</v>
      </c>
      <c r="C19" s="7" t="s">
        <v>15</v>
      </c>
      <c r="D19" s="7" t="s">
        <v>72</v>
      </c>
      <c r="E19" s="1">
        <v>2013</v>
      </c>
      <c r="F19" s="3">
        <v>16.5</v>
      </c>
      <c r="G19" s="1">
        <f t="shared" si="0"/>
        <v>11.5</v>
      </c>
      <c r="H19" s="1">
        <v>12.6</v>
      </c>
      <c r="I19" s="1">
        <f t="shared" si="1"/>
        <v>10</v>
      </c>
      <c r="J19" s="1">
        <v>1.48</v>
      </c>
      <c r="K19" s="1">
        <f t="shared" si="7"/>
        <v>11</v>
      </c>
      <c r="L19" s="1">
        <v>112</v>
      </c>
      <c r="M19" s="1">
        <f t="shared" si="2"/>
        <v>5</v>
      </c>
      <c r="N19" s="1">
        <f t="shared" si="3"/>
        <v>37.5</v>
      </c>
      <c r="O19" s="1">
        <f t="shared" si="4"/>
        <v>9</v>
      </c>
      <c r="P19" s="14">
        <v>7</v>
      </c>
      <c r="Q19" s="1">
        <f t="shared" si="5"/>
        <v>16</v>
      </c>
      <c r="R19" s="1">
        <f t="shared" si="6"/>
        <v>8</v>
      </c>
      <c r="S19" s="12">
        <v>8</v>
      </c>
    </row>
    <row r="20" spans="1:19" ht="16.5" customHeight="1" x14ac:dyDescent="0.3">
      <c r="A20" s="2">
        <v>14</v>
      </c>
      <c r="B20" s="7" t="s">
        <v>67</v>
      </c>
      <c r="C20" s="7" t="s">
        <v>68</v>
      </c>
      <c r="D20" s="7" t="s">
        <v>91</v>
      </c>
      <c r="E20" s="1">
        <v>2016</v>
      </c>
      <c r="F20" s="3">
        <v>17</v>
      </c>
      <c r="G20" s="1">
        <f t="shared" si="0"/>
        <v>15</v>
      </c>
      <c r="H20" s="1">
        <v>13.3</v>
      </c>
      <c r="I20" s="1">
        <f t="shared" si="1"/>
        <v>15</v>
      </c>
      <c r="J20" s="1">
        <v>1.41</v>
      </c>
      <c r="K20" s="1">
        <f t="shared" si="7"/>
        <v>15</v>
      </c>
      <c r="L20" s="1">
        <v>93</v>
      </c>
      <c r="M20" s="1">
        <f t="shared" si="2"/>
        <v>8</v>
      </c>
      <c r="N20" s="1">
        <f t="shared" si="3"/>
        <v>53</v>
      </c>
      <c r="O20" s="1">
        <f t="shared" si="4"/>
        <v>15</v>
      </c>
      <c r="P20" s="14">
        <v>11</v>
      </c>
      <c r="Q20" s="1">
        <f t="shared" si="5"/>
        <v>26</v>
      </c>
      <c r="R20" s="1">
        <f t="shared" si="6"/>
        <v>14</v>
      </c>
      <c r="S20" s="12">
        <v>14</v>
      </c>
    </row>
    <row r="21" spans="1:19" ht="16.5" customHeight="1" x14ac:dyDescent="0.3">
      <c r="A21" s="2">
        <v>15</v>
      </c>
      <c r="B21" s="7" t="s">
        <v>69</v>
      </c>
      <c r="C21" s="7" t="s">
        <v>70</v>
      </c>
      <c r="D21" s="7" t="s">
        <v>91</v>
      </c>
      <c r="E21" s="5">
        <v>2013</v>
      </c>
      <c r="F21" s="3">
        <v>19</v>
      </c>
      <c r="G21" s="1">
        <f t="shared" si="0"/>
        <v>16</v>
      </c>
      <c r="H21" s="1">
        <v>12.4</v>
      </c>
      <c r="I21" s="1">
        <f t="shared" si="1"/>
        <v>8</v>
      </c>
      <c r="J21" s="1">
        <v>1.58</v>
      </c>
      <c r="K21" s="1">
        <f t="shared" si="7"/>
        <v>8</v>
      </c>
      <c r="L21" s="1">
        <v>26</v>
      </c>
      <c r="M21" s="1">
        <f t="shared" si="2"/>
        <v>15</v>
      </c>
      <c r="N21" s="1">
        <f t="shared" si="3"/>
        <v>47</v>
      </c>
      <c r="O21" s="1">
        <f t="shared" si="4"/>
        <v>13</v>
      </c>
      <c r="P21" s="14">
        <v>12</v>
      </c>
      <c r="Q21" s="1">
        <f t="shared" si="5"/>
        <v>25</v>
      </c>
      <c r="R21" s="1">
        <f t="shared" si="6"/>
        <v>12</v>
      </c>
      <c r="S21" s="12">
        <v>12</v>
      </c>
    </row>
    <row r="22" spans="1:19" ht="16.5" customHeight="1" x14ac:dyDescent="0.3">
      <c r="A22" s="2">
        <v>16</v>
      </c>
      <c r="B22" s="7" t="s">
        <v>71</v>
      </c>
      <c r="C22" s="7" t="s">
        <v>20</v>
      </c>
      <c r="D22" s="7" t="s">
        <v>91</v>
      </c>
      <c r="E22" s="5">
        <v>2013</v>
      </c>
      <c r="F22" s="3">
        <v>16</v>
      </c>
      <c r="G22" s="1">
        <f t="shared" si="0"/>
        <v>10</v>
      </c>
      <c r="H22" s="1">
        <v>11.9</v>
      </c>
      <c r="I22" s="1">
        <f t="shared" si="1"/>
        <v>3.5</v>
      </c>
      <c r="J22" s="1">
        <v>1.7</v>
      </c>
      <c r="K22" s="1">
        <f t="shared" si="7"/>
        <v>3</v>
      </c>
      <c r="L22" s="1">
        <v>74</v>
      </c>
      <c r="M22" s="1">
        <f t="shared" si="2"/>
        <v>10</v>
      </c>
      <c r="N22" s="1">
        <f t="shared" ref="N22" si="8">IF(OR(F22="",H22="",J22="",L22=""),"",SUM(G22,I22,K22,M22))</f>
        <v>26.5</v>
      </c>
      <c r="O22" s="1">
        <f t="shared" si="4"/>
        <v>6</v>
      </c>
      <c r="P22" s="14">
        <v>8.5</v>
      </c>
      <c r="Q22" s="1">
        <f t="shared" ref="Q22" si="9">IF(OR(O22="",P22="")="","",SUM(O22,P22))</f>
        <v>14.5</v>
      </c>
      <c r="R22" s="1">
        <f t="shared" si="6"/>
        <v>7</v>
      </c>
      <c r="S22" s="12">
        <v>7</v>
      </c>
    </row>
  </sheetData>
  <sortState xmlns:xlrd2="http://schemas.microsoft.com/office/spreadsheetml/2017/richdata2" ref="B7:E21">
    <sortCondition ref="B7:B21"/>
  </sortState>
  <mergeCells count="15">
    <mergeCell ref="A1:R1"/>
    <mergeCell ref="A2:R2"/>
    <mergeCell ref="P4:P5"/>
    <mergeCell ref="A4:A6"/>
    <mergeCell ref="B4:B6"/>
    <mergeCell ref="C4:C6"/>
    <mergeCell ref="D4:D6"/>
    <mergeCell ref="F4:O4"/>
    <mergeCell ref="F5:G5"/>
    <mergeCell ref="H5:I5"/>
    <mergeCell ref="J5:K5"/>
    <mergeCell ref="L5:M5"/>
    <mergeCell ref="N5:O5"/>
    <mergeCell ref="E4:E6"/>
    <mergeCell ref="Q4:S5"/>
  </mergeCells>
  <pageMargins left="0.19685039370078741" right="0.19685039370078741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5CBB3-419C-47B6-B413-EA78DB3DA55D}">
  <sheetPr>
    <pageSetUpPr fitToPage="1"/>
  </sheetPr>
  <dimension ref="A1:R11"/>
  <sheetViews>
    <sheetView workbookViewId="0">
      <selection activeCell="R14" sqref="R14"/>
    </sheetView>
  </sheetViews>
  <sheetFormatPr defaultRowHeight="14.4" x14ac:dyDescent="0.3"/>
  <cols>
    <col min="1" max="1" width="3.109375" customWidth="1"/>
    <col min="2" max="2" width="11.109375" customWidth="1"/>
    <col min="3" max="3" width="8" customWidth="1"/>
    <col min="4" max="4" width="19.109375" customWidth="1"/>
    <col min="5" max="5" width="6.109375" style="4" customWidth="1"/>
    <col min="7" max="7" width="7.88671875" customWidth="1"/>
    <col min="9" max="9" width="7.88671875" customWidth="1"/>
    <col min="11" max="11" width="7.88671875" customWidth="1"/>
    <col min="13" max="13" width="7.88671875" customWidth="1"/>
    <col min="15" max="17" width="7.88671875" customWidth="1"/>
    <col min="18" max="18" width="6.5546875" customWidth="1"/>
  </cols>
  <sheetData>
    <row r="1" spans="1:18" ht="18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5.6" x14ac:dyDescent="0.3">
      <c r="A2" s="18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8" x14ac:dyDescent="0.3">
      <c r="A4" s="21"/>
      <c r="B4" s="21" t="s">
        <v>1</v>
      </c>
      <c r="C4" s="21"/>
      <c r="D4" s="21" t="s">
        <v>2</v>
      </c>
      <c r="E4" s="21" t="s">
        <v>13</v>
      </c>
      <c r="F4" s="21" t="s">
        <v>3</v>
      </c>
      <c r="G4" s="21"/>
      <c r="H4" s="21"/>
      <c r="I4" s="21"/>
      <c r="J4" s="21"/>
      <c r="K4" s="21"/>
      <c r="L4" s="21"/>
      <c r="M4" s="21"/>
      <c r="N4" s="21"/>
      <c r="O4" s="21"/>
      <c r="P4" s="19" t="s">
        <v>6</v>
      </c>
      <c r="Q4" s="22" t="s">
        <v>7</v>
      </c>
      <c r="R4" s="23"/>
    </row>
    <row r="5" spans="1:18" x14ac:dyDescent="0.3">
      <c r="A5" s="21"/>
      <c r="B5" s="21"/>
      <c r="C5" s="21"/>
      <c r="D5" s="21"/>
      <c r="E5" s="21"/>
      <c r="F5" s="21" t="s">
        <v>10</v>
      </c>
      <c r="G5" s="21"/>
      <c r="H5" s="21" t="s">
        <v>11</v>
      </c>
      <c r="I5" s="21"/>
      <c r="J5" s="21" t="s">
        <v>35</v>
      </c>
      <c r="K5" s="21"/>
      <c r="L5" s="21" t="s">
        <v>12</v>
      </c>
      <c r="M5" s="21"/>
      <c r="N5" s="21" t="s">
        <v>9</v>
      </c>
      <c r="O5" s="21"/>
      <c r="P5" s="20"/>
      <c r="Q5" s="24"/>
      <c r="R5" s="25"/>
    </row>
    <row r="6" spans="1:18" x14ac:dyDescent="0.3">
      <c r="A6" s="21"/>
      <c r="B6" s="21"/>
      <c r="C6" s="21"/>
      <c r="D6" s="21"/>
      <c r="E6" s="21"/>
      <c r="F6" s="1" t="s">
        <v>4</v>
      </c>
      <c r="G6" s="1" t="s">
        <v>5</v>
      </c>
      <c r="H6" s="1" t="s">
        <v>4</v>
      </c>
      <c r="I6" s="1" t="s">
        <v>5</v>
      </c>
      <c r="J6" s="1" t="s">
        <v>4</v>
      </c>
      <c r="K6" s="1" t="s">
        <v>5</v>
      </c>
      <c r="L6" s="1" t="s">
        <v>4</v>
      </c>
      <c r="M6" s="1" t="s">
        <v>5</v>
      </c>
      <c r="N6" s="1" t="s">
        <v>8</v>
      </c>
      <c r="O6" s="1" t="s">
        <v>5</v>
      </c>
      <c r="P6" s="1" t="s">
        <v>5</v>
      </c>
      <c r="Q6" s="1" t="s">
        <v>8</v>
      </c>
      <c r="R6" s="1" t="s">
        <v>5</v>
      </c>
    </row>
    <row r="7" spans="1:18" ht="16.5" customHeight="1" x14ac:dyDescent="0.3">
      <c r="A7" s="2">
        <v>1</v>
      </c>
      <c r="B7" s="7" t="s">
        <v>26</v>
      </c>
      <c r="C7" s="7" t="s">
        <v>27</v>
      </c>
      <c r="D7" s="7" t="s">
        <v>72</v>
      </c>
      <c r="E7" s="5">
        <v>2014</v>
      </c>
      <c r="F7" s="3">
        <v>14.2</v>
      </c>
      <c r="G7" s="1">
        <f>IF(F7="","",_xlfn.RANK.AVG(F7,$F$7:$F$11,1))</f>
        <v>1</v>
      </c>
      <c r="H7" s="1">
        <v>11.4</v>
      </c>
      <c r="I7" s="1">
        <f>IF(H7="","",_xlfn.RANK.AVG(H7,$H$7:$H$11,1))</f>
        <v>1</v>
      </c>
      <c r="J7" s="1">
        <v>1.89</v>
      </c>
      <c r="K7" s="1">
        <f>IF(J7="","",_xlfn.RANK.AVG(J7,$J$7:$J$11,0))</f>
        <v>1</v>
      </c>
      <c r="L7" s="1">
        <v>116</v>
      </c>
      <c r="M7" s="1">
        <f>IF(L7="","",_xlfn.RANK.AVG(L7,$L$7:$L$11,0))</f>
        <v>2</v>
      </c>
      <c r="N7" s="1">
        <f>IF(OR(F7="",H7="",J7="",L7=""),"",SUM(G7,I7,K7,M7))</f>
        <v>5</v>
      </c>
      <c r="O7" s="1">
        <f>IF(N7="","",_xlfn.RANK.AVG(N7,$N$7:$N$11,1))</f>
        <v>1</v>
      </c>
      <c r="P7" s="1">
        <v>2</v>
      </c>
      <c r="Q7" s="1">
        <f>IF(OR(O7="",P7="")="","",SUM(O7,P7))</f>
        <v>3</v>
      </c>
      <c r="R7" s="13">
        <v>2</v>
      </c>
    </row>
    <row r="8" spans="1:18" ht="16.5" customHeight="1" x14ac:dyDescent="0.3">
      <c r="A8" s="2">
        <v>2</v>
      </c>
      <c r="B8" s="7" t="s">
        <v>73</v>
      </c>
      <c r="C8" s="7" t="s">
        <v>74</v>
      </c>
      <c r="D8" s="7" t="s">
        <v>17</v>
      </c>
      <c r="E8" s="1">
        <v>2013</v>
      </c>
      <c r="F8" s="3">
        <v>16.100000000000001</v>
      </c>
      <c r="G8" s="1">
        <f>IF(F8="","",_xlfn.RANK.AVG(F8,$F$7:$F$11,1))</f>
        <v>3</v>
      </c>
      <c r="H8" s="1">
        <v>13.2</v>
      </c>
      <c r="I8" s="1">
        <f>IF(H8="","",_xlfn.RANK.AVG(H8,$H$7:$H$11,1))</f>
        <v>3</v>
      </c>
      <c r="J8" s="1">
        <v>1.49</v>
      </c>
      <c r="K8" s="1">
        <f>IF(J8="","",_xlfn.RANK.AVG(J8,$J$7:$J$11,0))</f>
        <v>2</v>
      </c>
      <c r="L8" s="1">
        <v>64</v>
      </c>
      <c r="M8" s="1">
        <f>IF(L8="","",_xlfn.RANK.AVG(L8,$L$7:$L$11,0))</f>
        <v>3</v>
      </c>
      <c r="N8" s="1">
        <f t="shared" ref="N8:N11" si="0">IF(OR(F8="",H8="",J8="",L8=""),"",SUM(G8,I8,K8,M8))</f>
        <v>11</v>
      </c>
      <c r="O8" s="1">
        <f>IF(N8="","",_xlfn.RANK.AVG(N8,$N$7:$N$11,1))</f>
        <v>3</v>
      </c>
      <c r="P8" s="1">
        <v>4</v>
      </c>
      <c r="Q8" s="1">
        <f t="shared" ref="Q8:Q11" si="1">IF(OR(O8="",P8="")="","",SUM(O8,P8))</f>
        <v>7</v>
      </c>
      <c r="R8" s="13">
        <v>4</v>
      </c>
    </row>
    <row r="9" spans="1:18" ht="16.5" customHeight="1" x14ac:dyDescent="0.3">
      <c r="A9" s="2">
        <v>3</v>
      </c>
      <c r="B9" s="7" t="s">
        <v>75</v>
      </c>
      <c r="C9" s="7" t="s">
        <v>76</v>
      </c>
      <c r="D9" s="7" t="s">
        <v>72</v>
      </c>
      <c r="E9" s="1">
        <v>2014</v>
      </c>
      <c r="F9" s="3">
        <v>18.2</v>
      </c>
      <c r="G9" s="1">
        <f>IF(F9="","",_xlfn.RANK.AVG(F9,$F$7:$F$11,1))</f>
        <v>4</v>
      </c>
      <c r="H9" s="1">
        <v>13.9</v>
      </c>
      <c r="I9" s="1">
        <f>IF(H9="","",_xlfn.RANK.AVG(H9,$H$7:$H$11,1))</f>
        <v>4</v>
      </c>
      <c r="J9" s="1">
        <v>1.37</v>
      </c>
      <c r="K9" s="1">
        <f>IF(J9="","",_xlfn.RANK.AVG(J9,$J$7:$J$11,0))</f>
        <v>4</v>
      </c>
      <c r="L9" s="1">
        <v>62</v>
      </c>
      <c r="M9" s="1">
        <f>IF(L9="","",_xlfn.RANK.AVG(L9,$L$7:$L$11,0))</f>
        <v>4</v>
      </c>
      <c r="N9" s="1">
        <f t="shared" si="0"/>
        <v>16</v>
      </c>
      <c r="O9" s="1">
        <f>IF(N9="","",_xlfn.RANK.AVG(N9,$N$7:$N$11,1))</f>
        <v>4</v>
      </c>
      <c r="P9" s="1">
        <v>3</v>
      </c>
      <c r="Q9" s="1">
        <f t="shared" si="1"/>
        <v>7</v>
      </c>
      <c r="R9" s="13">
        <f>IF(OR(Q9="",Q9=0),"",_xlfn.RANK.EQ(Q9,$Q$7:$Q$11,1))</f>
        <v>3</v>
      </c>
    </row>
    <row r="10" spans="1:18" ht="16.5" customHeight="1" x14ac:dyDescent="0.3">
      <c r="A10" s="2">
        <v>4</v>
      </c>
      <c r="B10" s="7" t="s">
        <v>77</v>
      </c>
      <c r="C10" s="7" t="s">
        <v>25</v>
      </c>
      <c r="D10" s="7" t="s">
        <v>78</v>
      </c>
      <c r="E10" s="1">
        <v>2015</v>
      </c>
      <c r="F10" s="3">
        <v>14.3</v>
      </c>
      <c r="G10" s="1">
        <f>IF(F10="","",_xlfn.RANK.AVG(F10,$F$7:$F$11,1))</f>
        <v>2</v>
      </c>
      <c r="H10" s="1">
        <v>12.3</v>
      </c>
      <c r="I10" s="1">
        <f>IF(H10="","",_xlfn.RANK.AVG(H10,$H$7:$H$11,1))</f>
        <v>2</v>
      </c>
      <c r="J10" s="1">
        <v>1.4</v>
      </c>
      <c r="K10" s="1">
        <f>IF(J10="","",_xlfn.RANK.AVG(J10,$J$7:$J$11,0))</f>
        <v>3</v>
      </c>
      <c r="L10" s="1">
        <v>154</v>
      </c>
      <c r="M10" s="1">
        <f>IF(L10="","",_xlfn.RANK.AVG(L10,$L$7:$L$11,0))</f>
        <v>1</v>
      </c>
      <c r="N10" s="1">
        <f t="shared" si="0"/>
        <v>8</v>
      </c>
      <c r="O10" s="1">
        <f>IF(N10="","",_xlfn.RANK.AVG(N10,$N$7:$N$11,1))</f>
        <v>2</v>
      </c>
      <c r="P10" s="1">
        <v>1</v>
      </c>
      <c r="Q10" s="1">
        <f t="shared" si="1"/>
        <v>3</v>
      </c>
      <c r="R10" s="13">
        <f>IF(OR(Q10="",Q10=0),"",_xlfn.RANK.EQ(Q10,$Q$7:$Q$11,1))</f>
        <v>1</v>
      </c>
    </row>
    <row r="11" spans="1:18" ht="16.5" customHeight="1" x14ac:dyDescent="0.3">
      <c r="A11" s="2">
        <v>5</v>
      </c>
      <c r="B11" s="7" t="s">
        <v>79</v>
      </c>
      <c r="C11" s="7" t="s">
        <v>87</v>
      </c>
      <c r="D11" s="7" t="s">
        <v>80</v>
      </c>
      <c r="E11" s="1">
        <v>2017</v>
      </c>
      <c r="F11" s="3">
        <v>19.5</v>
      </c>
      <c r="G11" s="1">
        <f>IF(F11="","",_xlfn.RANK.AVG(F11,$F$7:$F$11,1))</f>
        <v>5</v>
      </c>
      <c r="H11" s="1">
        <v>15.1</v>
      </c>
      <c r="I11" s="1">
        <f>IF(H11="","",_xlfn.RANK.AVG(H11,$H$7:$H$11,1))</f>
        <v>5</v>
      </c>
      <c r="J11" s="1">
        <v>1.01</v>
      </c>
      <c r="K11" s="1">
        <f>IF(J11="","",_xlfn.RANK.AVG(J11,$J$7:$J$11,0))</f>
        <v>5</v>
      </c>
      <c r="L11" s="1">
        <v>59</v>
      </c>
      <c r="M11" s="1">
        <f>IF(L11="","",_xlfn.RANK.AVG(L11,$L$7:$L$11,0))</f>
        <v>5</v>
      </c>
      <c r="N11" s="1">
        <f t="shared" si="0"/>
        <v>20</v>
      </c>
      <c r="O11" s="1">
        <f>IF(N11="","",_xlfn.RANK.AVG(N11,$N$7:$N$11,1))</f>
        <v>5</v>
      </c>
      <c r="P11" s="1">
        <v>5</v>
      </c>
      <c r="Q11" s="1">
        <f t="shared" si="1"/>
        <v>10</v>
      </c>
      <c r="R11" s="13">
        <f>IF(OR(Q11="",Q11=0),"",_xlfn.RANK.EQ(Q11,$Q$7:$Q$11,1))</f>
        <v>5</v>
      </c>
    </row>
  </sheetData>
  <mergeCells count="15">
    <mergeCell ref="A1:R1"/>
    <mergeCell ref="A2:R2"/>
    <mergeCell ref="A4:A6"/>
    <mergeCell ref="B4:B6"/>
    <mergeCell ref="C4:C6"/>
    <mergeCell ref="D4:D6"/>
    <mergeCell ref="E4:E6"/>
    <mergeCell ref="F4:O4"/>
    <mergeCell ref="P4:P5"/>
    <mergeCell ref="Q4:R5"/>
    <mergeCell ref="F5:G5"/>
    <mergeCell ref="H5:I5"/>
    <mergeCell ref="J5:K5"/>
    <mergeCell ref="L5:M5"/>
    <mergeCell ref="N5:O5"/>
  </mergeCells>
  <pageMargins left="0.19685039370078741" right="0.19685039370078741" top="0.78740157480314965" bottom="0.78740157480314965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18C2-B551-4C5F-A16A-DFDDC5C773A7}">
  <sheetPr>
    <pageSetUpPr fitToPage="1"/>
  </sheetPr>
  <dimension ref="A1:S20"/>
  <sheetViews>
    <sheetView workbookViewId="0">
      <selection activeCell="S13" sqref="S13"/>
    </sheetView>
  </sheetViews>
  <sheetFormatPr defaultRowHeight="14.4" x14ac:dyDescent="0.3"/>
  <cols>
    <col min="1" max="1" width="3" style="4" customWidth="1"/>
    <col min="2" max="2" width="13" customWidth="1"/>
    <col min="3" max="3" width="7.88671875" bestFit="1" customWidth="1"/>
    <col min="4" max="4" width="13.109375" customWidth="1"/>
    <col min="5" max="5" width="6.44140625" style="4" bestFit="1" customWidth="1"/>
    <col min="6" max="15" width="7.33203125" customWidth="1"/>
    <col min="16" max="16" width="6.6640625" customWidth="1"/>
    <col min="17" max="17" width="6.88671875" bestFit="1" customWidth="1"/>
    <col min="18" max="18" width="5.88671875" bestFit="1" customWidth="1"/>
    <col min="19" max="19" width="5.109375" style="11" customWidth="1"/>
  </cols>
  <sheetData>
    <row r="1" spans="1:19" ht="18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ht="15.6" x14ac:dyDescent="0.3">
      <c r="A2" s="18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9" x14ac:dyDescent="0.3">
      <c r="A4" s="21"/>
      <c r="B4" s="21" t="s">
        <v>14</v>
      </c>
      <c r="C4" s="21"/>
      <c r="D4" s="21" t="s">
        <v>2</v>
      </c>
      <c r="E4" s="21" t="s">
        <v>13</v>
      </c>
      <c r="F4" s="21" t="s">
        <v>3</v>
      </c>
      <c r="G4" s="21"/>
      <c r="H4" s="21"/>
      <c r="I4" s="21"/>
      <c r="J4" s="21"/>
      <c r="K4" s="21"/>
      <c r="L4" s="21"/>
      <c r="M4" s="21"/>
      <c r="N4" s="21"/>
      <c r="O4" s="21"/>
      <c r="P4" s="19" t="s">
        <v>6</v>
      </c>
      <c r="Q4" s="26" t="s">
        <v>7</v>
      </c>
      <c r="R4" s="27"/>
      <c r="S4" s="27"/>
    </row>
    <row r="5" spans="1:19" x14ac:dyDescent="0.3">
      <c r="A5" s="21"/>
      <c r="B5" s="21"/>
      <c r="C5" s="21"/>
      <c r="D5" s="21"/>
      <c r="E5" s="21"/>
      <c r="F5" s="28" t="s">
        <v>10</v>
      </c>
      <c r="G5" s="28"/>
      <c r="H5" s="28" t="s">
        <v>11</v>
      </c>
      <c r="I5" s="28"/>
      <c r="J5" s="28" t="s">
        <v>35</v>
      </c>
      <c r="K5" s="28"/>
      <c r="L5" s="28" t="s">
        <v>12</v>
      </c>
      <c r="M5" s="28"/>
      <c r="N5" s="28" t="s">
        <v>9</v>
      </c>
      <c r="O5" s="28"/>
      <c r="P5" s="20"/>
      <c r="Q5" s="26"/>
      <c r="R5" s="27"/>
      <c r="S5" s="27"/>
    </row>
    <row r="6" spans="1:19" x14ac:dyDescent="0.3">
      <c r="A6" s="21"/>
      <c r="B6" s="21"/>
      <c r="C6" s="21"/>
      <c r="D6" s="21"/>
      <c r="E6" s="21"/>
      <c r="F6" s="6" t="s">
        <v>4</v>
      </c>
      <c r="G6" s="6" t="s">
        <v>5</v>
      </c>
      <c r="H6" s="6" t="s">
        <v>4</v>
      </c>
      <c r="I6" s="6" t="s">
        <v>5</v>
      </c>
      <c r="J6" s="6" t="s">
        <v>4</v>
      </c>
      <c r="K6" s="6" t="s">
        <v>5</v>
      </c>
      <c r="L6" s="6" t="s">
        <v>4</v>
      </c>
      <c r="M6" s="6" t="s">
        <v>5</v>
      </c>
      <c r="N6" s="6" t="s">
        <v>8</v>
      </c>
      <c r="O6" s="6" t="s">
        <v>5</v>
      </c>
      <c r="P6" s="1" t="s">
        <v>5</v>
      </c>
      <c r="Q6" s="1" t="s">
        <v>8</v>
      </c>
      <c r="R6" s="1" t="s">
        <v>5</v>
      </c>
      <c r="S6" s="9" t="s">
        <v>36</v>
      </c>
    </row>
    <row r="7" spans="1:19" x14ac:dyDescent="0.3">
      <c r="A7" s="5">
        <v>1</v>
      </c>
      <c r="B7" s="7" t="s">
        <v>34</v>
      </c>
      <c r="C7" s="7" t="s">
        <v>21</v>
      </c>
      <c r="D7" s="7" t="s">
        <v>16</v>
      </c>
      <c r="E7" s="8">
        <v>2012</v>
      </c>
      <c r="F7" s="3">
        <v>12.9</v>
      </c>
      <c r="G7" s="1">
        <f t="shared" ref="G7:G20" si="0">IF(F7="","",_xlfn.RANK.AVG(F7,$F$7:$F$20,1))</f>
        <v>2</v>
      </c>
      <c r="H7" s="1">
        <v>12.1</v>
      </c>
      <c r="I7" s="1">
        <f t="shared" ref="I7:I20" si="1">IF(H7="","",_xlfn.RANK.AVG(H7,$H$7:$H$20,1))</f>
        <v>3.5</v>
      </c>
      <c r="J7" s="1">
        <v>1.94</v>
      </c>
      <c r="K7" s="1">
        <f t="shared" ref="K7:K20" si="2">IF(J7="","",_xlfn.RANK.AVG(J7,$J$7:$J$20,0))</f>
        <v>2</v>
      </c>
      <c r="L7" s="1">
        <v>121</v>
      </c>
      <c r="M7" s="1">
        <f t="shared" ref="M7:M20" si="3">IF(L7="","",_xlfn.RANK.AVG(L7,$L$7:$L$20,0))</f>
        <v>2</v>
      </c>
      <c r="N7" s="1">
        <f t="shared" ref="N7:N20" si="4">IF(OR(F7="",H7="",J7="",L7=""),"",SUM(G7,I7,K7,M7))</f>
        <v>9.5</v>
      </c>
      <c r="O7" s="1">
        <f t="shared" ref="O7:O20" si="5">IF(N7="","",_xlfn.RANK.AVG(N7,$N$7:$N$20,1))</f>
        <v>2</v>
      </c>
      <c r="P7" s="1">
        <v>2</v>
      </c>
      <c r="Q7" s="1">
        <f t="shared" ref="Q7:Q20" si="6">IF(OR(O7="",P7="")="","",SUM(O7,P7))</f>
        <v>4</v>
      </c>
      <c r="R7" s="1">
        <f t="shared" ref="R7:R20" si="7">IF(OR(Q7="",Q7=0),"",_xlfn.RANK.EQ(Q7,$Q$7:$Q$20,1))</f>
        <v>1</v>
      </c>
      <c r="S7" s="12">
        <v>2</v>
      </c>
    </row>
    <row r="8" spans="1:19" x14ac:dyDescent="0.3">
      <c r="A8" s="5">
        <v>2</v>
      </c>
      <c r="B8" s="7" t="s">
        <v>32</v>
      </c>
      <c r="C8" s="7" t="s">
        <v>24</v>
      </c>
      <c r="D8" s="7" t="s">
        <v>17</v>
      </c>
      <c r="E8" s="8">
        <v>2012</v>
      </c>
      <c r="F8" s="3">
        <v>13.4</v>
      </c>
      <c r="G8" s="1">
        <f t="shared" si="0"/>
        <v>3</v>
      </c>
      <c r="H8" s="1">
        <v>12</v>
      </c>
      <c r="I8" s="1">
        <f t="shared" si="1"/>
        <v>2</v>
      </c>
      <c r="J8" s="1">
        <v>1.81</v>
      </c>
      <c r="K8" s="1">
        <f t="shared" si="2"/>
        <v>4</v>
      </c>
      <c r="L8" s="1">
        <v>119</v>
      </c>
      <c r="M8" s="1">
        <f t="shared" si="3"/>
        <v>3</v>
      </c>
      <c r="N8" s="1">
        <f t="shared" si="4"/>
        <v>12</v>
      </c>
      <c r="O8" s="1">
        <f t="shared" si="5"/>
        <v>3</v>
      </c>
      <c r="P8" s="1">
        <v>1</v>
      </c>
      <c r="Q8" s="1">
        <f t="shared" si="6"/>
        <v>4</v>
      </c>
      <c r="R8" s="1">
        <f t="shared" si="7"/>
        <v>1</v>
      </c>
      <c r="S8" s="12">
        <v>1</v>
      </c>
    </row>
    <row r="9" spans="1:19" x14ac:dyDescent="0.3">
      <c r="A9" s="5">
        <v>3</v>
      </c>
      <c r="B9" s="7" t="s">
        <v>37</v>
      </c>
      <c r="C9" s="7" t="s">
        <v>24</v>
      </c>
      <c r="D9" s="7" t="s">
        <v>72</v>
      </c>
      <c r="E9" s="8">
        <v>2012</v>
      </c>
      <c r="F9" s="3">
        <v>1000</v>
      </c>
      <c r="G9" s="1">
        <f t="shared" si="0"/>
        <v>14</v>
      </c>
      <c r="H9" s="1">
        <v>1000</v>
      </c>
      <c r="I9" s="1">
        <f t="shared" si="1"/>
        <v>14</v>
      </c>
      <c r="J9" s="1">
        <v>0</v>
      </c>
      <c r="K9" s="1">
        <f t="shared" si="2"/>
        <v>14</v>
      </c>
      <c r="L9" s="1">
        <v>0</v>
      </c>
      <c r="M9" s="1">
        <f t="shared" si="3"/>
        <v>14</v>
      </c>
      <c r="N9" s="1">
        <f t="shared" si="4"/>
        <v>56</v>
      </c>
      <c r="O9" s="1">
        <f t="shared" si="5"/>
        <v>14</v>
      </c>
      <c r="P9" s="1">
        <v>9</v>
      </c>
      <c r="Q9" s="1">
        <f t="shared" si="6"/>
        <v>23</v>
      </c>
      <c r="R9" s="1">
        <f t="shared" si="7"/>
        <v>11</v>
      </c>
      <c r="S9" s="12">
        <v>11</v>
      </c>
    </row>
    <row r="10" spans="1:19" x14ac:dyDescent="0.3">
      <c r="A10" s="5">
        <v>4</v>
      </c>
      <c r="B10" s="7" t="s">
        <v>38</v>
      </c>
      <c r="C10" s="7" t="s">
        <v>24</v>
      </c>
      <c r="D10" s="7" t="s">
        <v>72</v>
      </c>
      <c r="E10" s="8">
        <v>2012</v>
      </c>
      <c r="F10" s="3">
        <v>13.8</v>
      </c>
      <c r="G10" s="1">
        <f t="shared" si="0"/>
        <v>4</v>
      </c>
      <c r="H10" s="1">
        <v>11.9</v>
      </c>
      <c r="I10" s="1">
        <f t="shared" si="1"/>
        <v>1</v>
      </c>
      <c r="J10" s="1">
        <v>2.0299999999999998</v>
      </c>
      <c r="K10" s="1">
        <f t="shared" si="2"/>
        <v>1</v>
      </c>
      <c r="L10" s="1">
        <v>132</v>
      </c>
      <c r="M10" s="1">
        <f t="shared" si="3"/>
        <v>1</v>
      </c>
      <c r="N10" s="1">
        <f t="shared" si="4"/>
        <v>7</v>
      </c>
      <c r="O10" s="1">
        <f t="shared" si="5"/>
        <v>1</v>
      </c>
      <c r="P10" s="1">
        <v>6</v>
      </c>
      <c r="Q10" s="1">
        <f t="shared" si="6"/>
        <v>7</v>
      </c>
      <c r="R10" s="1">
        <f t="shared" si="7"/>
        <v>3</v>
      </c>
      <c r="S10" s="12">
        <v>3</v>
      </c>
    </row>
    <row r="11" spans="1:19" x14ac:dyDescent="0.3">
      <c r="A11" s="5">
        <v>5</v>
      </c>
      <c r="B11" s="7" t="s">
        <v>29</v>
      </c>
      <c r="C11" s="7" t="s">
        <v>18</v>
      </c>
      <c r="D11" s="7" t="s">
        <v>72</v>
      </c>
      <c r="E11" s="8">
        <v>2012</v>
      </c>
      <c r="F11" s="3">
        <v>18.100000000000001</v>
      </c>
      <c r="G11" s="1">
        <f t="shared" si="0"/>
        <v>10</v>
      </c>
      <c r="H11" s="1">
        <v>13.5</v>
      </c>
      <c r="I11" s="1">
        <f t="shared" si="1"/>
        <v>9</v>
      </c>
      <c r="J11" s="1">
        <v>1.3</v>
      </c>
      <c r="K11" s="1">
        <f t="shared" si="2"/>
        <v>11</v>
      </c>
      <c r="L11" s="1">
        <v>57</v>
      </c>
      <c r="M11" s="1">
        <f t="shared" si="3"/>
        <v>9.5</v>
      </c>
      <c r="N11" s="1">
        <f t="shared" si="4"/>
        <v>39.5</v>
      </c>
      <c r="O11" s="1">
        <f t="shared" si="5"/>
        <v>10</v>
      </c>
      <c r="P11" s="1">
        <v>7</v>
      </c>
      <c r="Q11" s="1">
        <f t="shared" si="6"/>
        <v>17</v>
      </c>
      <c r="R11" s="1">
        <f t="shared" si="7"/>
        <v>8</v>
      </c>
      <c r="S11" s="12">
        <v>8</v>
      </c>
    </row>
    <row r="12" spans="1:19" x14ac:dyDescent="0.3">
      <c r="A12" s="5">
        <v>6</v>
      </c>
      <c r="B12" s="7" t="s">
        <v>40</v>
      </c>
      <c r="C12" s="7" t="s">
        <v>18</v>
      </c>
      <c r="D12" s="7" t="s">
        <v>72</v>
      </c>
      <c r="E12" s="8">
        <v>2012</v>
      </c>
      <c r="F12" s="3">
        <v>15.2</v>
      </c>
      <c r="G12" s="1">
        <f t="shared" si="0"/>
        <v>5</v>
      </c>
      <c r="H12" s="1">
        <v>15.2</v>
      </c>
      <c r="I12" s="1">
        <f t="shared" si="1"/>
        <v>12</v>
      </c>
      <c r="J12" s="1">
        <v>1.53</v>
      </c>
      <c r="K12" s="1">
        <f t="shared" si="2"/>
        <v>9</v>
      </c>
      <c r="L12" s="1">
        <v>71</v>
      </c>
      <c r="M12" s="1">
        <f t="shared" si="3"/>
        <v>7</v>
      </c>
      <c r="N12" s="1">
        <f t="shared" si="4"/>
        <v>33</v>
      </c>
      <c r="O12" s="1">
        <f t="shared" si="5"/>
        <v>9</v>
      </c>
      <c r="P12" s="1">
        <v>5</v>
      </c>
      <c r="Q12" s="1">
        <f t="shared" si="6"/>
        <v>14</v>
      </c>
      <c r="R12" s="1">
        <f t="shared" si="7"/>
        <v>7</v>
      </c>
      <c r="S12" s="12">
        <v>7</v>
      </c>
    </row>
    <row r="13" spans="1:19" x14ac:dyDescent="0.3">
      <c r="A13" s="5">
        <v>7</v>
      </c>
      <c r="B13" s="7" t="s">
        <v>39</v>
      </c>
      <c r="C13" s="7" t="s">
        <v>19</v>
      </c>
      <c r="D13" s="7" t="s">
        <v>72</v>
      </c>
      <c r="E13" s="9">
        <v>2012</v>
      </c>
      <c r="F13" s="3">
        <v>21.5</v>
      </c>
      <c r="G13" s="1">
        <f t="shared" si="0"/>
        <v>13</v>
      </c>
      <c r="H13" s="1">
        <v>15.4</v>
      </c>
      <c r="I13" s="1">
        <f t="shared" si="1"/>
        <v>13</v>
      </c>
      <c r="J13" s="1">
        <v>0.95</v>
      </c>
      <c r="K13" s="1">
        <f t="shared" si="2"/>
        <v>13</v>
      </c>
      <c r="L13" s="1">
        <v>50</v>
      </c>
      <c r="M13" s="1">
        <f t="shared" si="3"/>
        <v>11</v>
      </c>
      <c r="N13" s="1">
        <f t="shared" si="4"/>
        <v>50</v>
      </c>
      <c r="O13" s="1">
        <f t="shared" si="5"/>
        <v>13</v>
      </c>
      <c r="P13" s="1">
        <v>14</v>
      </c>
      <c r="Q13" s="1">
        <f t="shared" si="6"/>
        <v>27</v>
      </c>
      <c r="R13" s="1">
        <f t="shared" si="7"/>
        <v>14</v>
      </c>
      <c r="S13" s="12">
        <v>14</v>
      </c>
    </row>
    <row r="14" spans="1:19" x14ac:dyDescent="0.3">
      <c r="A14" s="5">
        <v>8</v>
      </c>
      <c r="B14" s="7" t="s">
        <v>41</v>
      </c>
      <c r="C14" s="7" t="s">
        <v>23</v>
      </c>
      <c r="D14" s="7" t="s">
        <v>72</v>
      </c>
      <c r="E14" s="9">
        <v>2011</v>
      </c>
      <c r="F14" s="3">
        <v>16.100000000000001</v>
      </c>
      <c r="G14" s="1">
        <f t="shared" si="0"/>
        <v>8</v>
      </c>
      <c r="H14" s="1">
        <v>12.3</v>
      </c>
      <c r="I14" s="1">
        <f t="shared" si="1"/>
        <v>6</v>
      </c>
      <c r="J14" s="1">
        <v>1.65</v>
      </c>
      <c r="K14" s="1">
        <f t="shared" si="2"/>
        <v>6</v>
      </c>
      <c r="L14" s="1">
        <v>57</v>
      </c>
      <c r="M14" s="1">
        <f t="shared" si="3"/>
        <v>9.5</v>
      </c>
      <c r="N14" s="1">
        <f t="shared" si="4"/>
        <v>29.5</v>
      </c>
      <c r="O14" s="1">
        <f t="shared" si="5"/>
        <v>7</v>
      </c>
      <c r="P14" s="1">
        <v>10</v>
      </c>
      <c r="Q14" s="1">
        <f t="shared" si="6"/>
        <v>17</v>
      </c>
      <c r="R14" s="1">
        <f t="shared" si="7"/>
        <v>8</v>
      </c>
      <c r="S14" s="12">
        <v>9</v>
      </c>
    </row>
    <row r="15" spans="1:19" x14ac:dyDescent="0.3">
      <c r="A15" s="5">
        <v>9</v>
      </c>
      <c r="B15" s="7" t="s">
        <v>42</v>
      </c>
      <c r="C15" s="7" t="s">
        <v>43</v>
      </c>
      <c r="D15" s="7" t="s">
        <v>72</v>
      </c>
      <c r="E15" s="9">
        <v>2012</v>
      </c>
      <c r="F15" s="3">
        <v>16.7</v>
      </c>
      <c r="G15" s="1">
        <f t="shared" si="0"/>
        <v>9</v>
      </c>
      <c r="H15" s="1">
        <v>13.1</v>
      </c>
      <c r="I15" s="1">
        <f t="shared" si="1"/>
        <v>8</v>
      </c>
      <c r="J15" s="1">
        <v>1.56</v>
      </c>
      <c r="K15" s="1">
        <f t="shared" si="2"/>
        <v>8</v>
      </c>
      <c r="L15" s="1">
        <v>72</v>
      </c>
      <c r="M15" s="1">
        <f t="shared" si="3"/>
        <v>6</v>
      </c>
      <c r="N15" s="1">
        <f t="shared" si="4"/>
        <v>31</v>
      </c>
      <c r="O15" s="1">
        <f t="shared" si="5"/>
        <v>8</v>
      </c>
      <c r="P15" s="1">
        <v>12</v>
      </c>
      <c r="Q15" s="1">
        <f t="shared" si="6"/>
        <v>20</v>
      </c>
      <c r="R15" s="1">
        <f t="shared" si="7"/>
        <v>10</v>
      </c>
      <c r="S15" s="12">
        <v>10</v>
      </c>
    </row>
    <row r="16" spans="1:19" x14ac:dyDescent="0.3">
      <c r="A16" s="5">
        <v>10</v>
      </c>
      <c r="B16" s="7" t="s">
        <v>44</v>
      </c>
      <c r="C16" s="7" t="s">
        <v>45</v>
      </c>
      <c r="D16" s="7" t="s">
        <v>91</v>
      </c>
      <c r="E16" s="9">
        <v>2012</v>
      </c>
      <c r="F16" s="3">
        <v>20.2</v>
      </c>
      <c r="G16" s="1">
        <f t="shared" si="0"/>
        <v>12</v>
      </c>
      <c r="H16" s="1">
        <v>14</v>
      </c>
      <c r="I16" s="1">
        <f t="shared" si="1"/>
        <v>10</v>
      </c>
      <c r="J16" s="1">
        <v>1.22</v>
      </c>
      <c r="K16" s="1">
        <f t="shared" si="2"/>
        <v>12</v>
      </c>
      <c r="L16" s="1">
        <v>48</v>
      </c>
      <c r="M16" s="1">
        <f t="shared" si="3"/>
        <v>12</v>
      </c>
      <c r="N16" s="1">
        <f t="shared" si="4"/>
        <v>46</v>
      </c>
      <c r="O16" s="1">
        <f t="shared" si="5"/>
        <v>12</v>
      </c>
      <c r="P16" s="1">
        <v>11</v>
      </c>
      <c r="Q16" s="1">
        <f t="shared" si="6"/>
        <v>23</v>
      </c>
      <c r="R16" s="1">
        <f t="shared" si="7"/>
        <v>11</v>
      </c>
      <c r="S16" s="12">
        <v>12</v>
      </c>
    </row>
    <row r="17" spans="1:19" x14ac:dyDescent="0.3">
      <c r="A17" s="5">
        <v>11</v>
      </c>
      <c r="B17" s="7" t="s">
        <v>46</v>
      </c>
      <c r="C17" s="7" t="s">
        <v>22</v>
      </c>
      <c r="D17" s="7" t="s">
        <v>91</v>
      </c>
      <c r="E17" s="9">
        <v>2012</v>
      </c>
      <c r="F17" s="3">
        <v>18.899999999999999</v>
      </c>
      <c r="G17" s="1">
        <f t="shared" si="0"/>
        <v>11</v>
      </c>
      <c r="H17" s="1">
        <v>14.1</v>
      </c>
      <c r="I17" s="1">
        <f t="shared" si="1"/>
        <v>11</v>
      </c>
      <c r="J17" s="1">
        <v>1.41</v>
      </c>
      <c r="K17" s="1">
        <f t="shared" si="2"/>
        <v>10</v>
      </c>
      <c r="L17" s="1">
        <v>24</v>
      </c>
      <c r="M17" s="1">
        <f t="shared" si="3"/>
        <v>13</v>
      </c>
      <c r="N17" s="1">
        <f t="shared" si="4"/>
        <v>45</v>
      </c>
      <c r="O17" s="1">
        <f t="shared" si="5"/>
        <v>11</v>
      </c>
      <c r="P17" s="1">
        <v>13</v>
      </c>
      <c r="Q17" s="1">
        <f t="shared" si="6"/>
        <v>24</v>
      </c>
      <c r="R17" s="1">
        <f t="shared" si="7"/>
        <v>13</v>
      </c>
      <c r="S17" s="12">
        <v>13</v>
      </c>
    </row>
    <row r="18" spans="1:19" x14ac:dyDescent="0.3">
      <c r="A18" s="5">
        <v>12</v>
      </c>
      <c r="B18" s="7" t="s">
        <v>47</v>
      </c>
      <c r="C18" s="7" t="s">
        <v>19</v>
      </c>
      <c r="D18" s="7" t="s">
        <v>72</v>
      </c>
      <c r="E18" s="9">
        <v>2011</v>
      </c>
      <c r="F18" s="3">
        <v>15.7</v>
      </c>
      <c r="G18" s="1">
        <f t="shared" si="0"/>
        <v>7</v>
      </c>
      <c r="H18" s="1">
        <v>12.1</v>
      </c>
      <c r="I18" s="1">
        <f t="shared" si="1"/>
        <v>3.5</v>
      </c>
      <c r="J18" s="1">
        <v>1.8</v>
      </c>
      <c r="K18" s="1">
        <f t="shared" si="2"/>
        <v>5</v>
      </c>
      <c r="L18" s="1">
        <v>66</v>
      </c>
      <c r="M18" s="1">
        <f t="shared" si="3"/>
        <v>8</v>
      </c>
      <c r="N18" s="1">
        <f t="shared" si="4"/>
        <v>23.5</v>
      </c>
      <c r="O18" s="1">
        <f t="shared" si="5"/>
        <v>5</v>
      </c>
      <c r="P18" s="1">
        <v>8</v>
      </c>
      <c r="Q18" s="1">
        <f t="shared" si="6"/>
        <v>13</v>
      </c>
      <c r="R18" s="1">
        <f t="shared" si="7"/>
        <v>6</v>
      </c>
      <c r="S18" s="12">
        <v>6</v>
      </c>
    </row>
    <row r="19" spans="1:19" x14ac:dyDescent="0.3">
      <c r="A19" s="5">
        <v>13</v>
      </c>
      <c r="B19" s="7" t="s">
        <v>48</v>
      </c>
      <c r="C19" s="7" t="s">
        <v>19</v>
      </c>
      <c r="D19" s="7" t="s">
        <v>78</v>
      </c>
      <c r="E19" s="9">
        <v>2012</v>
      </c>
      <c r="F19" s="3">
        <v>12.8</v>
      </c>
      <c r="G19" s="1">
        <f t="shared" si="0"/>
        <v>1</v>
      </c>
      <c r="H19" s="1">
        <v>12.2</v>
      </c>
      <c r="I19" s="1">
        <f t="shared" si="1"/>
        <v>5</v>
      </c>
      <c r="J19" s="1">
        <v>1.86</v>
      </c>
      <c r="K19" s="1">
        <f t="shared" si="2"/>
        <v>3</v>
      </c>
      <c r="L19" s="1">
        <v>113</v>
      </c>
      <c r="M19" s="1">
        <f t="shared" si="3"/>
        <v>4</v>
      </c>
      <c r="N19" s="1">
        <f t="shared" si="4"/>
        <v>13</v>
      </c>
      <c r="O19" s="1">
        <f t="shared" si="5"/>
        <v>4</v>
      </c>
      <c r="P19" s="1">
        <v>4</v>
      </c>
      <c r="Q19" s="1">
        <f t="shared" si="6"/>
        <v>8</v>
      </c>
      <c r="R19" s="1">
        <f t="shared" si="7"/>
        <v>4</v>
      </c>
      <c r="S19" s="12">
        <v>4</v>
      </c>
    </row>
    <row r="20" spans="1:19" x14ac:dyDescent="0.3">
      <c r="A20" s="5">
        <v>14</v>
      </c>
      <c r="B20" s="7" t="s">
        <v>31</v>
      </c>
      <c r="C20" s="7" t="s">
        <v>21</v>
      </c>
      <c r="D20" s="7" t="s">
        <v>49</v>
      </c>
      <c r="E20" s="9">
        <v>2016</v>
      </c>
      <c r="F20" s="3">
        <v>15.5</v>
      </c>
      <c r="G20" s="1">
        <f t="shared" si="0"/>
        <v>6</v>
      </c>
      <c r="H20" s="1">
        <v>12.6</v>
      </c>
      <c r="I20" s="1">
        <f t="shared" si="1"/>
        <v>7</v>
      </c>
      <c r="J20" s="1">
        <v>1.59</v>
      </c>
      <c r="K20" s="1">
        <f t="shared" si="2"/>
        <v>7</v>
      </c>
      <c r="L20" s="1">
        <v>111</v>
      </c>
      <c r="M20" s="1">
        <f t="shared" si="3"/>
        <v>5</v>
      </c>
      <c r="N20" s="1">
        <f t="shared" si="4"/>
        <v>25</v>
      </c>
      <c r="O20" s="1">
        <f t="shared" si="5"/>
        <v>6</v>
      </c>
      <c r="P20" s="1">
        <v>3</v>
      </c>
      <c r="Q20" s="1">
        <f t="shared" si="6"/>
        <v>9</v>
      </c>
      <c r="R20" s="1">
        <f t="shared" si="7"/>
        <v>5</v>
      </c>
      <c r="S20" s="12">
        <v>5</v>
      </c>
    </row>
  </sheetData>
  <mergeCells count="15">
    <mergeCell ref="A1:R1"/>
    <mergeCell ref="A2:R2"/>
    <mergeCell ref="A4:A6"/>
    <mergeCell ref="B4:B6"/>
    <mergeCell ref="C4:C6"/>
    <mergeCell ref="D4:D6"/>
    <mergeCell ref="E4:E6"/>
    <mergeCell ref="F4:O4"/>
    <mergeCell ref="P4:P5"/>
    <mergeCell ref="Q4:S5"/>
    <mergeCell ref="F5:G5"/>
    <mergeCell ref="H5:I5"/>
    <mergeCell ref="J5:K5"/>
    <mergeCell ref="L5:M5"/>
    <mergeCell ref="N5:O5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EEED-E113-40E2-9430-7D40DC86EB67}">
  <sheetPr>
    <pageSetUpPr fitToPage="1"/>
  </sheetPr>
  <dimension ref="A1:S9"/>
  <sheetViews>
    <sheetView workbookViewId="0">
      <selection activeCell="N19" sqref="N19"/>
    </sheetView>
  </sheetViews>
  <sheetFormatPr defaultRowHeight="14.4" x14ac:dyDescent="0.3"/>
  <cols>
    <col min="1" max="1" width="3" style="4" customWidth="1"/>
    <col min="2" max="2" width="13" customWidth="1"/>
    <col min="3" max="3" width="7.88671875" bestFit="1" customWidth="1"/>
    <col min="4" max="4" width="13.109375" customWidth="1"/>
    <col min="5" max="5" width="6.44140625" style="4" bestFit="1" customWidth="1"/>
    <col min="6" max="15" width="7.33203125" customWidth="1"/>
    <col min="16" max="16" width="6.6640625" customWidth="1"/>
    <col min="17" max="17" width="6.88671875" bestFit="1" customWidth="1"/>
    <col min="18" max="18" width="5.88671875" bestFit="1" customWidth="1"/>
    <col min="19" max="19" width="4.88671875" style="4" customWidth="1"/>
  </cols>
  <sheetData>
    <row r="1" spans="1:19" ht="18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ht="15.6" x14ac:dyDescent="0.3">
      <c r="A2" s="18" t="s">
        <v>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9" x14ac:dyDescent="0.3">
      <c r="A4" s="21"/>
      <c r="B4" s="21" t="s">
        <v>14</v>
      </c>
      <c r="C4" s="21"/>
      <c r="D4" s="21" t="s">
        <v>2</v>
      </c>
      <c r="E4" s="21" t="s">
        <v>13</v>
      </c>
      <c r="F4" s="21" t="s">
        <v>3</v>
      </c>
      <c r="G4" s="21"/>
      <c r="H4" s="21"/>
      <c r="I4" s="21"/>
      <c r="J4" s="21"/>
      <c r="K4" s="21"/>
      <c r="L4" s="21"/>
      <c r="M4" s="21"/>
      <c r="N4" s="21"/>
      <c r="O4" s="21"/>
      <c r="P4" s="19" t="s">
        <v>6</v>
      </c>
      <c r="Q4" s="22" t="s">
        <v>7</v>
      </c>
      <c r="R4" s="23"/>
    </row>
    <row r="5" spans="1:19" x14ac:dyDescent="0.3">
      <c r="A5" s="21"/>
      <c r="B5" s="21"/>
      <c r="C5" s="21"/>
      <c r="D5" s="21"/>
      <c r="E5" s="21"/>
      <c r="F5" s="28" t="s">
        <v>10</v>
      </c>
      <c r="G5" s="28"/>
      <c r="H5" s="28" t="s">
        <v>11</v>
      </c>
      <c r="I5" s="28"/>
      <c r="J5" s="28" t="s">
        <v>35</v>
      </c>
      <c r="K5" s="28"/>
      <c r="L5" s="28" t="s">
        <v>12</v>
      </c>
      <c r="M5" s="28"/>
      <c r="N5" s="28" t="s">
        <v>9</v>
      </c>
      <c r="O5" s="28"/>
      <c r="P5" s="20"/>
      <c r="Q5" s="24"/>
      <c r="R5" s="25"/>
    </row>
    <row r="6" spans="1:19" x14ac:dyDescent="0.3">
      <c r="A6" s="21"/>
      <c r="B6" s="21"/>
      <c r="C6" s="21"/>
      <c r="D6" s="21"/>
      <c r="E6" s="21"/>
      <c r="F6" s="6" t="s">
        <v>4</v>
      </c>
      <c r="G6" s="6" t="s">
        <v>5</v>
      </c>
      <c r="H6" s="6" t="s">
        <v>4</v>
      </c>
      <c r="I6" s="6" t="s">
        <v>5</v>
      </c>
      <c r="J6" s="6" t="s">
        <v>4</v>
      </c>
      <c r="K6" s="6" t="s">
        <v>5</v>
      </c>
      <c r="L6" s="6" t="s">
        <v>4</v>
      </c>
      <c r="M6" s="6" t="s">
        <v>5</v>
      </c>
      <c r="N6" s="6" t="s">
        <v>8</v>
      </c>
      <c r="O6" s="6" t="s">
        <v>5</v>
      </c>
      <c r="P6" s="1" t="s">
        <v>5</v>
      </c>
      <c r="Q6" s="1" t="s">
        <v>8</v>
      </c>
      <c r="R6" s="1" t="s">
        <v>5</v>
      </c>
    </row>
    <row r="7" spans="1:19" x14ac:dyDescent="0.3">
      <c r="A7" s="5">
        <v>1</v>
      </c>
      <c r="B7" s="7" t="s">
        <v>81</v>
      </c>
      <c r="C7" s="7" t="s">
        <v>82</v>
      </c>
      <c r="D7" s="7" t="s">
        <v>84</v>
      </c>
      <c r="E7" s="8"/>
      <c r="F7" s="3">
        <v>17.7</v>
      </c>
      <c r="G7" s="1">
        <f>IF(F7="","",_xlfn.RANK.AVG(F7,$F$7:$F$9,1))</f>
        <v>2.5</v>
      </c>
      <c r="H7" s="1">
        <v>12.7</v>
      </c>
      <c r="I7" s="1">
        <f>IF(H7="","",_xlfn.RANK.AVG(H7,$H$7:$H$9,1))</f>
        <v>2</v>
      </c>
      <c r="J7" s="1">
        <v>1.74</v>
      </c>
      <c r="K7" s="1">
        <f>IF(J7="","",_xlfn.RANK.AVG(J7,$J$7:$J$9,0))</f>
        <v>1</v>
      </c>
      <c r="L7" s="1">
        <v>72</v>
      </c>
      <c r="M7" s="1">
        <f>IF(L7="","",_xlfn.RANK.AVG(L7,$L$7:$L$9,0))</f>
        <v>3</v>
      </c>
      <c r="N7" s="1">
        <f t="shared" ref="N7:N9" si="0">IF(OR(F7="",H7="",J7="",L7=""),"",SUM(G7,I7,K7,M7))</f>
        <v>8.5</v>
      </c>
      <c r="O7" s="10">
        <f>IF(N7="","",_xlfn.RANK.AVG(N7,$N$7:$N$9,1))</f>
        <v>2</v>
      </c>
      <c r="P7" s="10">
        <v>3</v>
      </c>
      <c r="Q7" s="10">
        <f t="shared" ref="Q7:Q9" si="1">IF(OR(O7="",P7="")="","",SUM(O7,P7))</f>
        <v>5</v>
      </c>
      <c r="R7" s="10">
        <f>IF(OR(Q7="",Q7=0),"",_xlfn.RANK.EQ(Q7,$Q$7:$Q$9,1))</f>
        <v>3</v>
      </c>
      <c r="S7" s="12"/>
    </row>
    <row r="8" spans="1:19" x14ac:dyDescent="0.3">
      <c r="A8" s="5">
        <v>2</v>
      </c>
      <c r="B8" s="7" t="s">
        <v>83</v>
      </c>
      <c r="C8" s="7" t="s">
        <v>25</v>
      </c>
      <c r="D8" s="7" t="s">
        <v>84</v>
      </c>
      <c r="E8" s="8">
        <v>2012</v>
      </c>
      <c r="F8" s="3">
        <v>17.7</v>
      </c>
      <c r="G8" s="1">
        <f>IF(F8="","",_xlfn.RANK.AVG(F8,$F$7:$F$9,1))</f>
        <v>2.5</v>
      </c>
      <c r="H8" s="1">
        <v>12.8</v>
      </c>
      <c r="I8" s="1">
        <f>IF(H8="","",_xlfn.RANK.AVG(H8,$H$7:$H$9,1))</f>
        <v>3</v>
      </c>
      <c r="J8" s="1">
        <v>1.56</v>
      </c>
      <c r="K8" s="1">
        <f>IF(J8="","",_xlfn.RANK.AVG(J8,$J$7:$J$9,0))</f>
        <v>3</v>
      </c>
      <c r="L8" s="1">
        <v>107</v>
      </c>
      <c r="M8" s="1">
        <f>IF(L8="","",_xlfn.RANK.AVG(L8,$L$7:$L$9,0))</f>
        <v>1</v>
      </c>
      <c r="N8" s="1">
        <f t="shared" si="0"/>
        <v>9.5</v>
      </c>
      <c r="O8" s="10">
        <f>IF(N8="","",_xlfn.RANK.AVG(N8,$N$7:$N$9,1))</f>
        <v>3</v>
      </c>
      <c r="P8" s="10">
        <v>1</v>
      </c>
      <c r="Q8" s="10">
        <f t="shared" si="1"/>
        <v>4</v>
      </c>
      <c r="R8" s="10">
        <f>IF(OR(Q8="",Q8=0),"",_xlfn.RANK.EQ(Q8,$Q$7:$Q$9,1))</f>
        <v>2</v>
      </c>
      <c r="S8" s="12"/>
    </row>
    <row r="9" spans="1:19" x14ac:dyDescent="0.3">
      <c r="A9" s="5">
        <v>3</v>
      </c>
      <c r="B9" s="7" t="s">
        <v>85</v>
      </c>
      <c r="C9" s="7" t="s">
        <v>86</v>
      </c>
      <c r="D9" s="7" t="s">
        <v>91</v>
      </c>
      <c r="E9" s="8">
        <v>2011</v>
      </c>
      <c r="F9" s="3">
        <v>14</v>
      </c>
      <c r="G9" s="1">
        <f>IF(F9="","",_xlfn.RANK.AVG(F9,$F$7:$F$9,1))</f>
        <v>1</v>
      </c>
      <c r="H9" s="1">
        <v>12.3</v>
      </c>
      <c r="I9" s="1">
        <f>IF(H9="","",_xlfn.RANK.AVG(H9,$H$7:$H$9,1))</f>
        <v>1</v>
      </c>
      <c r="J9" s="1">
        <v>1.71</v>
      </c>
      <c r="K9" s="1">
        <f>IF(J9="","",_xlfn.RANK.AVG(J9,$J$7:$J$9,0))</f>
        <v>2</v>
      </c>
      <c r="L9" s="1">
        <v>81</v>
      </c>
      <c r="M9" s="1">
        <f>IF(L9="","",_xlfn.RANK.AVG(L9,$L$7:$L$9,0))</f>
        <v>2</v>
      </c>
      <c r="N9" s="1">
        <f t="shared" si="0"/>
        <v>6</v>
      </c>
      <c r="O9" s="10">
        <f>IF(N9="","",_xlfn.RANK.AVG(N9,$N$7:$N$9,1))</f>
        <v>1</v>
      </c>
      <c r="P9" s="10">
        <v>2</v>
      </c>
      <c r="Q9" s="10">
        <f t="shared" si="1"/>
        <v>3</v>
      </c>
      <c r="R9" s="10">
        <f>IF(OR(Q9="",Q9=0),"",_xlfn.RANK.EQ(Q9,$Q$7:$Q$9,1))</f>
        <v>1</v>
      </c>
      <c r="S9" s="12"/>
    </row>
  </sheetData>
  <mergeCells count="15">
    <mergeCell ref="A1:R1"/>
    <mergeCell ref="A2:R2"/>
    <mergeCell ref="A4:A6"/>
    <mergeCell ref="B4:B6"/>
    <mergeCell ref="C4:C6"/>
    <mergeCell ref="D4:D6"/>
    <mergeCell ref="E4:E6"/>
    <mergeCell ref="F4:O4"/>
    <mergeCell ref="P4:P5"/>
    <mergeCell ref="Q4:R5"/>
    <mergeCell ref="F5:G5"/>
    <mergeCell ref="H5:I5"/>
    <mergeCell ref="J5:K5"/>
    <mergeCell ref="L5:M5"/>
    <mergeCell ref="N5:O5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4B1815CC827B4C92BC2E13CD4BDEA1" ma:contentTypeVersion="9" ma:contentTypeDescription="Vytvoří nový dokument" ma:contentTypeScope="" ma:versionID="baa59207b469eb7d7fb827e4717727a2">
  <xsd:schema xmlns:xsd="http://www.w3.org/2001/XMLSchema" xmlns:xs="http://www.w3.org/2001/XMLSchema" xmlns:p="http://schemas.microsoft.com/office/2006/metadata/properties" xmlns:ns3="f8eb2f63-a03e-40c0-9296-87b603d4263d" targetNamespace="http://schemas.microsoft.com/office/2006/metadata/properties" ma:root="true" ma:fieldsID="55ab4f393477f285ef8cfa71f1380579" ns3:_="">
    <xsd:import namespace="f8eb2f63-a03e-40c0-9296-87b603d426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b2f63-a03e-40c0-9296-87b603d42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DA6E66-230E-4764-AF2B-49EA06879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7889C8-02A0-4374-B94C-BD66A2AE2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b2f63-a03e-40c0-9296-87b603d42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C9DBC1-3F4C-459E-A327-5300CAA898E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f8eb2f63-a03e-40c0-9296-87b603d426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U11_ch</vt:lpstr>
      <vt:lpstr>U11_d</vt:lpstr>
      <vt:lpstr>U13_ch</vt:lpstr>
      <vt:lpstr>U13_d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Petricek</dc:creator>
  <cp:lastModifiedBy>Daniel Brumlich</cp:lastModifiedBy>
  <cp:lastPrinted>2024-06-09T12:08:03Z</cp:lastPrinted>
  <dcterms:created xsi:type="dcterms:W3CDTF">2023-05-28T15:33:32Z</dcterms:created>
  <dcterms:modified xsi:type="dcterms:W3CDTF">2024-06-09T12:41:56Z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0x010100E54B1815CC827B4C92BC2E13CD4BDEA1</vt:lpwstr>
  </property>
</Properties>
</file>